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ThisWorkbook" defaultThemeVersion="166925"/>
  <mc:AlternateContent xmlns:mc="http://schemas.openxmlformats.org/markup-compatibility/2006">
    <mc:Choice Requires="x15">
      <x15ac:absPath xmlns:x15ac="http://schemas.microsoft.com/office/spreadsheetml/2010/11/ac" url="C:\Users\azizi.mamat\Desktop\Kalkulator Cukai\"/>
    </mc:Choice>
  </mc:AlternateContent>
  <xr:revisionPtr revIDLastSave="0" documentId="13_ncr:1_{24DF6924-A0E3-416A-85DF-79CB984E691F}" xr6:coauthVersionLast="36" xr6:coauthVersionMax="36" xr10:uidLastSave="{00000000-0000-0000-0000-000000000000}"/>
  <bookViews>
    <workbookView xWindow="0" yWindow="0" windowWidth="23040" windowHeight="8940" xr2:uid="{2AB4E6C8-5BBF-44C8-A47C-F42EE3139597}"/>
  </bookViews>
  <sheets>
    <sheet name="Kalkulator Cukai " sheetId="1" r:id="rId1"/>
    <sheet name="Kalkulator Anak" sheetId="2" r:id="rId2"/>
    <sheet name="KALKULATOR INSURAN NYAWA KWSP"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1" i="1" l="1"/>
  <c r="L9" i="3" l="1"/>
  <c r="T18" i="2" l="1"/>
  <c r="T17" i="2"/>
  <c r="T19" i="2" s="1"/>
  <c r="T13" i="2"/>
  <c r="T12" i="2"/>
  <c r="T11" i="2"/>
  <c r="T9" i="2"/>
  <c r="T14" i="2" s="1"/>
  <c r="J18" i="2"/>
  <c r="J17" i="2"/>
  <c r="J13" i="2"/>
  <c r="J12" i="2"/>
  <c r="J11" i="2"/>
  <c r="J9" i="2"/>
  <c r="K15" i="1"/>
  <c r="K17" i="1" s="1"/>
  <c r="K22" i="1" s="1"/>
  <c r="K24" i="1" s="1"/>
  <c r="K27" i="1" s="1"/>
  <c r="K29" i="1" s="1"/>
  <c r="K31" i="1" s="1"/>
  <c r="J14" i="2" l="1"/>
  <c r="J21" i="2" s="1"/>
  <c r="H50" i="1" s="1"/>
  <c r="I55" i="1" s="1"/>
  <c r="J19" i="2"/>
  <c r="T21" i="2"/>
  <c r="K57" i="1" l="1"/>
  <c r="K61" i="1" l="1"/>
  <c r="H61" i="1"/>
  <c r="H62" i="1" s="1"/>
  <c r="M62" i="1"/>
  <c r="K62" i="1" l="1"/>
  <c r="K63" i="1" s="1"/>
  <c r="K71" i="1" s="1"/>
  <c r="K78" i="1" s="1"/>
  <c r="K82" i="1" l="1"/>
</calcChain>
</file>

<file path=xl/sharedStrings.xml><?xml version="1.0" encoding="utf-8"?>
<sst xmlns="http://schemas.openxmlformats.org/spreadsheetml/2006/main" count="208" uniqueCount="163">
  <si>
    <t>Nama Pembayar Cukai</t>
  </si>
  <si>
    <t>:</t>
  </si>
  <si>
    <t>Nombor Pengenalan Cukai</t>
  </si>
  <si>
    <t>No Kad Pengenalan</t>
  </si>
  <si>
    <t>FOLIO</t>
  </si>
  <si>
    <t>A1</t>
  </si>
  <si>
    <t>A2</t>
  </si>
  <si>
    <t>PENDAPATAN BERKANUN / JUMLAH PENDAPATAN</t>
  </si>
  <si>
    <t>A3</t>
  </si>
  <si>
    <t>A4</t>
  </si>
  <si>
    <t>A5</t>
  </si>
  <si>
    <t>JUMLAH</t>
  </si>
  <si>
    <t>A6</t>
  </si>
  <si>
    <t>A7</t>
  </si>
  <si>
    <t>A8</t>
  </si>
  <si>
    <t>Pendapatan berkanun faedah, diskaun, royalti, premium, pencen, anuiti, bayaran berkala lain, apa-apa perolehan atau keuntungan lain dan tambahan mengikut peruntukan perenggan 43 ( 1 ) ( c )</t>
  </si>
  <si>
    <t>A9</t>
  </si>
  <si>
    <t>PENDAPATAN AGREGAT ( A5 + A6 + A7 + A8)</t>
  </si>
  <si>
    <t>A10</t>
  </si>
  <si>
    <t>Pendapatan berkanun penggajian</t>
  </si>
  <si>
    <t>Pendapatan sewa</t>
  </si>
  <si>
    <t>Pendapatan berkanun perniagaan</t>
  </si>
  <si>
    <t>Pendapatan berkanun perkongsian</t>
  </si>
  <si>
    <t>Aggregat pendapatan berkanun perniagaan ( A1 + A2 )</t>
  </si>
  <si>
    <r>
      <rPr>
        <b/>
        <sz val="11"/>
        <color theme="1"/>
        <rFont val="Arial Narrow"/>
        <family val="2"/>
      </rPr>
      <t>TOLAK:</t>
    </r>
    <r>
      <rPr>
        <sz val="11"/>
        <color theme="1"/>
        <rFont val="Arial Narrow"/>
        <family val="2"/>
      </rPr>
      <t xml:space="preserve"> Rugi perniagaan bawa hadapan </t>
    </r>
    <r>
      <rPr>
        <i/>
        <sz val="11"/>
        <color theme="1"/>
        <rFont val="Arial Narrow"/>
        <family val="2"/>
      </rPr>
      <t>(Terhad kepada A</t>
    </r>
    <r>
      <rPr>
        <sz val="11"/>
        <color theme="1"/>
        <rFont val="Arial Narrow"/>
        <family val="2"/>
      </rPr>
      <t>3)</t>
    </r>
  </si>
  <si>
    <r>
      <rPr>
        <b/>
        <sz val="11"/>
        <color theme="1"/>
        <rFont val="Arial Narrow"/>
        <family val="2"/>
      </rPr>
      <t>TOLAK :</t>
    </r>
    <r>
      <rPr>
        <sz val="11"/>
        <color theme="1"/>
        <rFont val="Arial Narrow"/>
        <family val="2"/>
      </rPr>
      <t xml:space="preserve"> Rugi perniagaan tahun semasa </t>
    </r>
    <r>
      <rPr>
        <i/>
        <sz val="11"/>
        <color theme="1"/>
        <rFont val="Arial Narrow"/>
        <family val="2"/>
      </rPr>
      <t>(Terhad kepada A</t>
    </r>
    <r>
      <rPr>
        <sz val="11"/>
        <color theme="1"/>
        <rFont val="Arial Narrow"/>
        <family val="2"/>
      </rPr>
      <t xml:space="preserve">9) </t>
    </r>
  </si>
  <si>
    <t>A11</t>
  </si>
  <si>
    <t>JUMLAH ( A3 - A4 )</t>
  </si>
  <si>
    <t xml:space="preserve">JUMLAH ( A9 - A10 ) </t>
  </si>
  <si>
    <t>A12</t>
  </si>
  <si>
    <r>
      <rPr>
        <b/>
        <sz val="11"/>
        <color theme="1"/>
        <rFont val="Arial Narrow"/>
        <family val="2"/>
      </rPr>
      <t>TOLAK :</t>
    </r>
    <r>
      <rPr>
        <sz val="11"/>
        <color theme="1"/>
        <rFont val="Arial Narrow"/>
        <family val="2"/>
      </rPr>
      <t xml:space="preserve"> Perbelanjaan lain [ Perbelanjaan mencari gali ] </t>
    </r>
    <r>
      <rPr>
        <i/>
        <sz val="11"/>
        <color theme="1"/>
        <rFont val="Arial Narrow"/>
        <family val="2"/>
      </rPr>
      <t>(Terhad kepada A11)</t>
    </r>
  </si>
  <si>
    <t>A13</t>
  </si>
  <si>
    <r>
      <rPr>
        <b/>
        <sz val="11"/>
        <color theme="1"/>
        <rFont val="Arial Narrow"/>
        <family val="2"/>
      </rPr>
      <t>TOLAK :</t>
    </r>
    <r>
      <rPr>
        <sz val="11"/>
        <color theme="1"/>
        <rFont val="Arial Narrow"/>
        <family val="2"/>
      </rPr>
      <t xml:space="preserve"> Jumlah Derma Dan Hadiah Yang Diluluskan </t>
    </r>
  </si>
  <si>
    <t>A14</t>
  </si>
  <si>
    <r>
      <rPr>
        <b/>
        <sz val="11"/>
        <color theme="1"/>
        <rFont val="Arial Narrow"/>
        <family val="2"/>
      </rPr>
      <t>JUMLAH [ A11 - A12 - A13 ]</t>
    </r>
    <r>
      <rPr>
        <sz val="11"/>
        <color theme="1"/>
        <rFont val="Arial Narrow"/>
        <family val="2"/>
      </rPr>
      <t xml:space="preserve"> </t>
    </r>
    <r>
      <rPr>
        <i/>
        <sz val="11"/>
        <color theme="1"/>
        <rFont val="Arial Narrow"/>
        <family val="2"/>
      </rPr>
      <t>(Isi "0" jika nilai negatif)</t>
    </r>
  </si>
  <si>
    <t>A15</t>
  </si>
  <si>
    <t>PENDAPATAN PERINTIS KENA CUKAI</t>
  </si>
  <si>
    <t>A16</t>
  </si>
  <si>
    <t>JUMLAH PENDAPATAN [ SENDIRI ] ( A14 + A15 )</t>
  </si>
  <si>
    <t>A17</t>
  </si>
  <si>
    <t>JUMLAH PENDAPATAN YANG DIPINDAHKAN DARIPADA SUAMI / ISTERI * BAGI TAKSIRAN BERSAMA</t>
  </si>
  <si>
    <t>A18</t>
  </si>
  <si>
    <t>JUMLAH PENDAPATAN YANG DISATUKAN ( A16 + A17 )</t>
  </si>
  <si>
    <t>PELEPASAN</t>
  </si>
  <si>
    <t>Individu dan saudara tanggungan</t>
  </si>
  <si>
    <t>Perbelanjaan perubatan bagi penyakit yang sukar diubati atas diri sendiri, suami isteri atau anak</t>
  </si>
  <si>
    <r>
      <t xml:space="preserve">Pemeriksaan perubatan penuh atas diri sendiri, suami / isteru atau anak </t>
    </r>
    <r>
      <rPr>
        <i/>
        <sz val="11"/>
        <color theme="1"/>
        <rFont val="Arial Narrow"/>
        <family val="2"/>
      </rPr>
      <t xml:space="preserve">(terhad 500) </t>
    </r>
  </si>
  <si>
    <t>(Terhad 1,000)</t>
  </si>
  <si>
    <t>Individu kurang upaya</t>
  </si>
  <si>
    <t>(Terhad 6,000)</t>
  </si>
  <si>
    <t>ATAU</t>
  </si>
  <si>
    <t>Ibu dan Bapa                            i) ibu    1,500                        ii)bapa 1,500</t>
  </si>
  <si>
    <t>(Terhad 3,000)</t>
  </si>
  <si>
    <t>Peralatan sokongan asas untuk kegunaan sendiri, suami/ isteri, anak atau ibu bapa yang kurang upaya</t>
  </si>
  <si>
    <t xml:space="preserve">Yuran Pendidikan (sendiri) </t>
  </si>
  <si>
    <t>B1</t>
  </si>
  <si>
    <t>B3</t>
  </si>
  <si>
    <t>B4</t>
  </si>
  <si>
    <t>B5</t>
  </si>
  <si>
    <t>B6</t>
  </si>
  <si>
    <t>B7</t>
  </si>
  <si>
    <t>B8</t>
  </si>
  <si>
    <t>B9</t>
  </si>
  <si>
    <t>B10</t>
  </si>
  <si>
    <t>B11</t>
  </si>
  <si>
    <t>B2(a)</t>
  </si>
  <si>
    <t>B2(b)</t>
  </si>
  <si>
    <t>B12</t>
  </si>
  <si>
    <t>B13</t>
  </si>
  <si>
    <t>Suami / Isteri / Bayaran Alimoni kepada bekas isteri</t>
  </si>
  <si>
    <t>(Terhad 4,000)</t>
  </si>
  <si>
    <t>B14</t>
  </si>
  <si>
    <t>Suami / Isteri yang kurang upaya</t>
  </si>
  <si>
    <t>Anak</t>
  </si>
  <si>
    <t>KALKULATOR PELEPASAN ANAK</t>
  </si>
  <si>
    <t>Status, Umur dan Peringkat pembelajaran anak</t>
  </si>
  <si>
    <t>Pelepasan      setiap anak     (RM)</t>
  </si>
  <si>
    <t>Bilangan Anak</t>
  </si>
  <si>
    <t>Amaun Pelepasan</t>
  </si>
  <si>
    <t>KELAYAKAN TUNTUTAN 100%</t>
  </si>
  <si>
    <t xml:space="preserve">KALKULATOR ANAK </t>
  </si>
  <si>
    <t>KELAYAKAN TUNTUTAN 50%</t>
  </si>
  <si>
    <t>Pelepasan     setiap anak               (RM)</t>
  </si>
  <si>
    <t>Berumur dibawah 18 tahun</t>
  </si>
  <si>
    <t>Berumur lebih 18 tahun &amp; belajar peringkat</t>
  </si>
  <si>
    <t>-</t>
  </si>
  <si>
    <t>A-Level, sijil, matrikulasi, persediaan atau pra-ijazah</t>
  </si>
  <si>
    <t>Diploma keatas dalam Malaysia</t>
  </si>
  <si>
    <t>Ijazah keatas luar Malaysia</t>
  </si>
  <si>
    <t>x</t>
  </si>
  <si>
    <t xml:space="preserve">Anak </t>
  </si>
  <si>
    <t>Anak - Kurang upaya</t>
  </si>
  <si>
    <t xml:space="preserve">Anak kurang upaya yang belum berkahwin </t>
  </si>
  <si>
    <t>Tambahan</t>
  </si>
  <si>
    <t>Masih belajar diperingkat Diploma ke atas</t>
  </si>
  <si>
    <t>JUMLAH KESELURUHAN</t>
  </si>
  <si>
    <t>Anak kurang upaya yang belum berkahwin</t>
  </si>
  <si>
    <t>Ijazah ke atas luar Malaysia</t>
  </si>
  <si>
    <t>Diploma ke atas dalam Malaysia</t>
  </si>
  <si>
    <t>B16</t>
  </si>
  <si>
    <t>B17</t>
  </si>
  <si>
    <r>
      <t xml:space="preserve">Skim Persaraan Swasta dan Anuiti Tertangguh </t>
    </r>
    <r>
      <rPr>
        <i/>
        <sz val="11"/>
        <color theme="1"/>
        <rFont val="Arial Narrow"/>
        <family val="2"/>
      </rPr>
      <t>(Deferred Annuity)</t>
    </r>
  </si>
  <si>
    <t>B18</t>
  </si>
  <si>
    <t>Insurans pendidikan dan perubatan</t>
  </si>
  <si>
    <t>B19</t>
  </si>
  <si>
    <t>Caruman kepada Pertubuhan Keselamatan Sosial (PERKESO)</t>
  </si>
  <si>
    <t>(Terhad 250)</t>
  </si>
  <si>
    <t>JUMLAH BESAR PELEPASAN</t>
  </si>
  <si>
    <t xml:space="preserve">PENGIRAAN CUKAI </t>
  </si>
  <si>
    <t>C1</t>
  </si>
  <si>
    <t>C2</t>
  </si>
  <si>
    <t>Cukai ke atas yang pertama</t>
  </si>
  <si>
    <t>Cukai ke atas baki</t>
  </si>
  <si>
    <t>Jadual Cukai</t>
  </si>
  <si>
    <t>REBAT</t>
  </si>
  <si>
    <t>C3</t>
  </si>
  <si>
    <t>JUMLAH CUKAI PENDAPATAN ( C1 + C2 )</t>
  </si>
  <si>
    <t>D1</t>
  </si>
  <si>
    <t>Individu</t>
  </si>
  <si>
    <t>D2</t>
  </si>
  <si>
    <t>Suami / Isteri</t>
  </si>
  <si>
    <t>D3</t>
  </si>
  <si>
    <t xml:space="preserve">Zakat </t>
  </si>
  <si>
    <t>D4</t>
  </si>
  <si>
    <t>E1</t>
  </si>
  <si>
    <t>E2</t>
  </si>
  <si>
    <t>Cukai Seksyen 110 (Lain-lain)</t>
  </si>
  <si>
    <t xml:space="preserve">TOLAKAN </t>
  </si>
  <si>
    <t>Seksyen 132 dan 133</t>
  </si>
  <si>
    <t>E3</t>
  </si>
  <si>
    <t>E4</t>
  </si>
  <si>
    <t>Perbelanjaan rawatan perubatan khas dan penjaga untuk ibu bapa                       (Keadaan kesihatan disahkan oleh pengamal perubatan)</t>
  </si>
  <si>
    <t>BAKI CUKAI KENA DIBAYAR / (CUKAI TERLEBIH BAYAR)</t>
  </si>
  <si>
    <t>CUKAI KENA DIBAYAR ATAU (CUKAI DIBAYAR BALIK)</t>
  </si>
  <si>
    <t>JUMLAH CUKAI DIKENAKAN</t>
  </si>
  <si>
    <t>*NOTA : PILIH SALAH SATU KELAYAKAN TUNTUTAN SAHAJA - UNTUK MAKLUMAT LANJUT SILA LAYARI PORTAL RASMI HASIL DI WWW.HASIL.GOV.MY</t>
  </si>
  <si>
    <t>(Terhad 5,000)</t>
  </si>
  <si>
    <t xml:space="preserve">PENAFIAN: KALKULATOR CUKAI INI HANYA DIGUNAKAN SEBAGAI RUJUKAN SAHAJA DAN IANYA TIDAK MENGANDUNGI NASIHAT MUKTAMAD ATAU LENGKAP MENGENAI PENGIRAAN CUKAI DAN TIDAK SEHARUSNYA DIGUNAKAN SEBAGAI RUJUKAN PERUNDANGAN.                                                                                                                                 UNTUK MAKLUMAT LANJUT SILA LAYARI PORTAL RASMI HASIL DI WWW.HASIL.GOV.MY. </t>
  </si>
  <si>
    <t>(Terhad 7,000)</t>
  </si>
  <si>
    <t xml:space="preserve">Gaya Hidup (Pembelian buku, Pembelian komputer, Telefon pintar, Pembelian peralatan sukan, Internet) </t>
  </si>
  <si>
    <t>(Terhad 2,500)</t>
  </si>
  <si>
    <t xml:space="preserve">Pembelian peralatan penyusuan ibu untuk kegunaan diri sendiri bagi anak berumur 2 tahun dan ke bawah (Potongan dibenarkan setiap 2 tahun taksiran) </t>
  </si>
  <si>
    <t>Yuran penghanataran anak berumur 6 tahun ke bawah ke taman asuhan kanak-kanak / tadika berdaftar.</t>
  </si>
  <si>
    <t xml:space="preserve">Tabungan bersih dalam Skim Simpanan Pendidikan Nasional </t>
  </si>
  <si>
    <t>B15</t>
  </si>
  <si>
    <t>PENDAPATAN BERCUKAI ( A18 - B19 )</t>
  </si>
  <si>
    <t>kalkulator cukai - a.m</t>
  </si>
  <si>
    <t>KALKULATOR CUKAI                                TAHUN TAKSIRAN 2019</t>
  </si>
  <si>
    <t>(Terhad 8,000)</t>
  </si>
  <si>
    <t>Ansuran / Potongan Cukai Bulanan (PCB) yang telah dibayar untuk pendapatan tahun 2019</t>
  </si>
  <si>
    <t xml:space="preserve">Insuran nyawa dan KWSP </t>
  </si>
  <si>
    <t>%</t>
  </si>
  <si>
    <t>(a)</t>
  </si>
  <si>
    <t>Kategori penjawat awam berpencen</t>
  </si>
  <si>
    <t>- Premium insurans nyawa</t>
  </si>
  <si>
    <t>INSURANS NYAWA DAN KWSP</t>
  </si>
  <si>
    <t>(b)</t>
  </si>
  <si>
    <t>Kategori selain penjawat awam berpencen</t>
  </si>
  <si>
    <t>(i)</t>
  </si>
  <si>
    <t>(ii)</t>
  </si>
  <si>
    <t>Premium insurans nyawa</t>
  </si>
  <si>
    <t>Caruman kepada KWSP/ Skim yang diluluskan</t>
  </si>
  <si>
    <t>Jenis Taksiran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</si>
</sst>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1"/>
      <color theme="1"/>
      <name val="Calibri"/>
      <family val="2"/>
      <scheme val="minor"/>
    </font>
    <font>
      <b/>
      <sz val="11"/>
      <color theme="1"/>
      <name val="Calibri"/>
      <family val="2"/>
      <scheme val="minor"/>
    </font>
    <font>
      <sz val="11"/>
      <color theme="1"/>
      <name val="Arial Narrow"/>
      <family val="2"/>
    </font>
    <font>
      <b/>
      <sz val="11"/>
      <color theme="1"/>
      <name val="Arial Narrow"/>
      <family val="2"/>
    </font>
    <font>
      <b/>
      <sz val="12"/>
      <color theme="1"/>
      <name val="Arial Narrow"/>
      <family val="2"/>
    </font>
    <font>
      <b/>
      <sz val="17"/>
      <color theme="1"/>
      <name val="Arial Narrow"/>
      <family val="2"/>
    </font>
    <font>
      <i/>
      <sz val="11"/>
      <color theme="1"/>
      <name val="Arial Narrow"/>
      <family val="2"/>
    </font>
    <font>
      <b/>
      <i/>
      <sz val="11"/>
      <color theme="1"/>
      <name val="Arial Narrow"/>
      <family val="2"/>
    </font>
    <font>
      <b/>
      <sz val="11"/>
      <color theme="0"/>
      <name val="Arial Narrow"/>
      <family val="2"/>
    </font>
    <font>
      <sz val="11"/>
      <color theme="1"/>
      <name val="Calibri"/>
      <family val="2"/>
      <scheme val="minor"/>
    </font>
    <font>
      <u/>
      <sz val="11"/>
      <color theme="10"/>
      <name val="Calibri"/>
      <family val="2"/>
      <scheme val="minor"/>
    </font>
    <font>
      <sz val="11"/>
      <color theme="0"/>
      <name val="Arial Narrow"/>
      <family val="2"/>
    </font>
    <font>
      <b/>
      <i/>
      <sz val="11"/>
      <color rgb="FFFF0000"/>
      <name val="Arial Narrow"/>
      <family val="2"/>
    </font>
    <font>
      <i/>
      <sz val="11"/>
      <color rgb="FFFF0000"/>
      <name val="Arial Narrow"/>
      <family val="2"/>
    </font>
    <font>
      <i/>
      <sz val="7"/>
      <color theme="1"/>
      <name val="Arial Narrow"/>
      <family val="2"/>
    </font>
    <font>
      <sz val="8"/>
      <color theme="1"/>
      <name val="Arial Narrow"/>
      <family val="2"/>
    </font>
    <font>
      <b/>
      <sz val="8"/>
      <color theme="1"/>
      <name val="Arial Narrow"/>
      <family val="2"/>
    </font>
    <font>
      <i/>
      <sz val="11"/>
      <color theme="1"/>
      <name val="Calibri"/>
      <family val="2"/>
      <scheme val="minor"/>
    </font>
    <font>
      <b/>
      <sz val="20"/>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rgb="FFB5B3B3"/>
        <bgColor indexed="64"/>
      </patternFill>
    </fill>
  </fills>
  <borders count="38">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rgb="FFFFC000"/>
      </bottom>
      <diagonal/>
    </border>
    <border>
      <left/>
      <right/>
      <top style="thin">
        <color rgb="FFFFC000"/>
      </top>
      <bottom/>
      <diagonal/>
    </border>
    <border>
      <left style="thin">
        <color rgb="FFFFC000"/>
      </left>
      <right/>
      <top style="thin">
        <color rgb="FFFFC000"/>
      </top>
      <bottom/>
      <diagonal/>
    </border>
    <border>
      <left/>
      <right style="thin">
        <color rgb="FFFFC000"/>
      </right>
      <top/>
      <bottom style="thin">
        <color rgb="FFFFC000"/>
      </bottom>
      <diagonal/>
    </border>
    <border>
      <left style="medium">
        <color rgb="FFFFC000"/>
      </left>
      <right/>
      <top style="medium">
        <color rgb="FFFFC000"/>
      </top>
      <bottom/>
      <diagonal/>
    </border>
    <border>
      <left/>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thin">
        <color rgb="FFFFC000"/>
      </right>
      <top style="thin">
        <color rgb="FFFFC000"/>
      </top>
      <bottom/>
      <diagonal/>
    </border>
    <border>
      <left style="thin">
        <color rgb="FFFFC000"/>
      </left>
      <right/>
      <top/>
      <bottom style="thin">
        <color rgb="FFFFC000"/>
      </bottom>
      <diagonal/>
    </border>
    <border>
      <left style="thin">
        <color indexed="64"/>
      </left>
      <right style="thin">
        <color indexed="64"/>
      </right>
      <top/>
      <bottom style="thin">
        <color indexed="64"/>
      </bottom>
      <diagonal/>
    </border>
    <border>
      <left/>
      <right style="thin">
        <color indexed="64"/>
      </right>
      <top style="medium">
        <color rgb="FFFFC000"/>
      </top>
      <bottom/>
      <diagonal/>
    </border>
    <border>
      <left style="thin">
        <color indexed="64"/>
      </left>
      <right style="medium">
        <color rgb="FFFFC000"/>
      </right>
      <top style="medium">
        <color rgb="FFFFC000"/>
      </top>
      <bottom style="thin">
        <color indexed="64"/>
      </bottom>
      <diagonal/>
    </border>
    <border>
      <left style="thin">
        <color indexed="64"/>
      </left>
      <right style="medium">
        <color rgb="FFFFC000"/>
      </right>
      <top style="thin">
        <color indexed="64"/>
      </top>
      <bottom style="medium">
        <color rgb="FFFFC000"/>
      </bottom>
      <diagonal/>
    </border>
    <border>
      <left/>
      <right style="thin">
        <color indexed="64"/>
      </right>
      <top/>
      <bottom style="medium">
        <color rgb="FFFFC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9" fillId="0" borderId="0" applyFont="0" applyFill="0" applyBorder="0" applyAlignment="0" applyProtection="0"/>
    <xf numFmtId="0" fontId="10" fillId="0" borderId="0" applyNumberFormat="0" applyFill="0" applyBorder="0" applyAlignment="0" applyProtection="0"/>
  </cellStyleXfs>
  <cellXfs count="163">
    <xf numFmtId="0" fontId="0" fillId="0" borderId="0" xfId="0"/>
    <xf numFmtId="0" fontId="2" fillId="0" borderId="0" xfId="0" applyFont="1" applyAlignment="1"/>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xf numFmtId="0" fontId="2" fillId="0" borderId="0" xfId="0" applyFont="1" applyAlignment="1" applyProtection="1">
      <alignment horizontal="center"/>
    </xf>
    <xf numFmtId="0" fontId="2" fillId="0" borderId="0" xfId="0" applyFont="1" applyAlignment="1" applyProtection="1"/>
    <xf numFmtId="0" fontId="2" fillId="0" borderId="0" xfId="0" applyFont="1" applyAlignment="1" applyProtection="1">
      <alignment horizontal="center" vertical="center"/>
    </xf>
    <xf numFmtId="0" fontId="4" fillId="0" borderId="0" xfId="0" applyFont="1" applyAlignment="1" applyProtection="1"/>
    <xf numFmtId="0" fontId="4" fillId="0" borderId="0" xfId="0" applyFont="1" applyAlignment="1" applyProtection="1">
      <alignment horizontal="center" vertical="center"/>
    </xf>
    <xf numFmtId="0" fontId="2" fillId="0" borderId="1" xfId="0" applyFont="1" applyBorder="1" applyAlignment="1" applyProtection="1">
      <alignment horizont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2" fillId="0" borderId="2" xfId="0" applyFont="1" applyBorder="1" applyAlignment="1" applyProtection="1">
      <alignment horizontal="center"/>
    </xf>
    <xf numFmtId="0" fontId="2" fillId="0" borderId="2" xfId="0" applyFont="1" applyBorder="1" applyAlignment="1" applyProtection="1"/>
    <xf numFmtId="0" fontId="2" fillId="0" borderId="2" xfId="0" applyFont="1" applyBorder="1" applyAlignment="1" applyProtection="1">
      <alignment horizontal="center" vertical="center"/>
    </xf>
    <xf numFmtId="0" fontId="3" fillId="3" borderId="4" xfId="0" applyFont="1" applyFill="1" applyBorder="1" applyAlignment="1" applyProtection="1">
      <alignment horizontal="center" vertical="center"/>
    </xf>
    <xf numFmtId="0" fontId="3" fillId="0" borderId="0" xfId="0" applyFont="1" applyAlignment="1">
      <alignment vertical="center"/>
    </xf>
    <xf numFmtId="0" fontId="2" fillId="0" borderId="0" xfId="0" applyFont="1" applyFill="1" applyAlignment="1">
      <alignment horizontal="center" vertical="center" wrapText="1"/>
    </xf>
    <xf numFmtId="4" fontId="3" fillId="4" borderId="6" xfId="0" applyNumberFormat="1" applyFont="1" applyFill="1" applyBorder="1" applyAlignment="1">
      <alignment horizontal="center" vertical="center"/>
    </xf>
    <xf numFmtId="4" fontId="3" fillId="5" borderId="5" xfId="0" applyNumberFormat="1" applyFont="1" applyFill="1" applyBorder="1" applyAlignment="1">
      <alignment horizontal="center" vertical="center"/>
    </xf>
    <xf numFmtId="4" fontId="2" fillId="4" borderId="6" xfId="0" applyNumberFormat="1" applyFont="1" applyFill="1" applyBorder="1" applyAlignment="1">
      <alignment horizontal="center" vertical="center"/>
    </xf>
    <xf numFmtId="4" fontId="3" fillId="5" borderId="3" xfId="0" applyNumberFormat="1" applyFont="1" applyFill="1" applyBorder="1" applyAlignment="1">
      <alignment horizontal="center" vertical="center"/>
    </xf>
    <xf numFmtId="4" fontId="3" fillId="0" borderId="0" xfId="0" applyNumberFormat="1" applyFont="1" applyAlignment="1">
      <alignment horizontal="center" vertical="center"/>
    </xf>
    <xf numFmtId="0" fontId="6" fillId="0" borderId="0" xfId="0" applyFont="1" applyAlignment="1">
      <alignment horizontal="right" vertical="center"/>
    </xf>
    <xf numFmtId="3" fontId="6" fillId="0" borderId="0" xfId="0" applyNumberFormat="1" applyFont="1" applyAlignment="1">
      <alignment horizontal="right" vertical="center"/>
    </xf>
    <xf numFmtId="0" fontId="6" fillId="0" borderId="0" xfId="0" applyFont="1" applyAlignment="1">
      <alignment horizontal="right"/>
    </xf>
    <xf numFmtId="3" fontId="6" fillId="0" borderId="0" xfId="0" applyNumberFormat="1" applyFont="1" applyAlignment="1">
      <alignment vertical="center"/>
    </xf>
    <xf numFmtId="0" fontId="2" fillId="0" borderId="0" xfId="0" applyFont="1"/>
    <xf numFmtId="3" fontId="3" fillId="0" borderId="0" xfId="0" applyNumberFormat="1"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center" vertical="center"/>
    </xf>
    <xf numFmtId="0" fontId="2" fillId="0" borderId="0" xfId="0" applyFont="1" applyFill="1" applyAlignment="1">
      <alignment horizontal="center" vertical="center"/>
    </xf>
    <xf numFmtId="3" fontId="3" fillId="0" borderId="0" xfId="0" applyNumberFormat="1" applyFont="1"/>
    <xf numFmtId="0" fontId="7" fillId="0" borderId="0" xfId="0" applyFont="1" applyAlignment="1">
      <alignment vertical="center"/>
    </xf>
    <xf numFmtId="0" fontId="3" fillId="0" borderId="0" xfId="0" applyFont="1" applyAlignment="1">
      <alignment horizontal="center" vertical="center" wrapText="1"/>
    </xf>
    <xf numFmtId="3" fontId="2" fillId="0" borderId="12" xfId="0" applyNumberFormat="1" applyFont="1" applyBorder="1" applyAlignment="1">
      <alignment vertical="center"/>
    </xf>
    <xf numFmtId="4" fontId="2" fillId="0" borderId="12" xfId="0" applyNumberFormat="1"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3" fontId="2" fillId="0" borderId="0" xfId="0" applyNumberFormat="1" applyFont="1" applyAlignment="1">
      <alignment horizontal="center" vertical="center"/>
    </xf>
    <xf numFmtId="0" fontId="3" fillId="0" borderId="0" xfId="0" applyFont="1" applyFill="1" applyBorder="1" applyAlignment="1">
      <alignment vertical="center"/>
    </xf>
    <xf numFmtId="3" fontId="2" fillId="0" borderId="11" xfId="0" applyNumberFormat="1" applyFont="1" applyBorder="1" applyAlignment="1">
      <alignment horizontal="right" vertical="center"/>
    </xf>
    <xf numFmtId="4" fontId="2" fillId="0" borderId="11" xfId="0" applyNumberFormat="1" applyFont="1" applyBorder="1" applyAlignment="1">
      <alignment horizontal="right" vertical="center"/>
    </xf>
    <xf numFmtId="3" fontId="3" fillId="0" borderId="5" xfId="0" applyNumberFormat="1" applyFont="1" applyBorder="1" applyAlignment="1">
      <alignment horizontal="center" vertical="center"/>
    </xf>
    <xf numFmtId="4" fontId="2" fillId="0" borderId="5" xfId="0" applyNumberFormat="1" applyFont="1" applyBorder="1" applyAlignment="1">
      <alignment horizontal="center" vertical="center"/>
    </xf>
    <xf numFmtId="3" fontId="3" fillId="5" borderId="5" xfId="0" applyNumberFormat="1" applyFont="1" applyFill="1" applyBorder="1" applyAlignment="1">
      <alignment horizontal="center" vertical="center"/>
    </xf>
    <xf numFmtId="3" fontId="3" fillId="4" borderId="5" xfId="0" applyNumberFormat="1" applyFont="1" applyFill="1" applyBorder="1"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xf>
    <xf numFmtId="0" fontId="2" fillId="0" borderId="7" xfId="0" applyFont="1" applyBorder="1" applyAlignment="1">
      <alignment horizontal="center" wrapText="1"/>
    </xf>
    <xf numFmtId="0" fontId="2" fillId="0" borderId="5" xfId="0" applyFont="1" applyBorder="1" applyAlignment="1">
      <alignment horizontal="center" wrapText="1"/>
    </xf>
    <xf numFmtId="0" fontId="2" fillId="0" borderId="2" xfId="0" applyFont="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1" fillId="0" borderId="0" xfId="0" applyFont="1" applyAlignment="1"/>
    <xf numFmtId="164" fontId="2" fillId="0" borderId="0" xfId="1" applyNumberFormat="1" applyFont="1" applyAlignment="1">
      <alignment horizontal="center" vertical="center"/>
    </xf>
    <xf numFmtId="0" fontId="7" fillId="0" borderId="0" xfId="0" applyFont="1" applyBorder="1" applyAlignment="1">
      <alignment horizontal="lef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vertical="center" wrapText="1"/>
    </xf>
    <xf numFmtId="0" fontId="2" fillId="0" borderId="23" xfId="0" applyFont="1" applyBorder="1" applyAlignment="1">
      <alignment vertical="center"/>
    </xf>
    <xf numFmtId="0" fontId="2" fillId="0" borderId="0" xfId="0" applyFont="1" applyAlignment="1">
      <alignment horizontal="center" vertical="center"/>
    </xf>
    <xf numFmtId="0" fontId="6" fillId="0" borderId="27" xfId="0" applyFont="1" applyBorder="1" applyAlignment="1">
      <alignment horizontal="right" vertical="center"/>
    </xf>
    <xf numFmtId="0" fontId="6" fillId="0" borderId="30" xfId="0" applyFont="1" applyBorder="1" applyAlignment="1">
      <alignment horizontal="right" vertical="center"/>
    </xf>
    <xf numFmtId="3" fontId="2" fillId="0" borderId="13" xfId="0" applyNumberFormat="1" applyFont="1" applyBorder="1" applyAlignment="1">
      <alignment horizontal="right" vertical="center"/>
    </xf>
    <xf numFmtId="0" fontId="2" fillId="0" borderId="0" xfId="0"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6"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vertical="center" wrapText="1"/>
    </xf>
    <xf numFmtId="3" fontId="2" fillId="0" borderId="13" xfId="0" applyNumberFormat="1" applyFont="1" applyBorder="1" applyAlignment="1">
      <alignment horizontal="right" vertical="center" wrapText="1"/>
    </xf>
    <xf numFmtId="165" fontId="2" fillId="0" borderId="5" xfId="0" applyNumberFormat="1" applyFont="1" applyBorder="1" applyAlignment="1">
      <alignment horizontal="center" vertical="center"/>
    </xf>
    <xf numFmtId="165" fontId="3" fillId="10" borderId="5" xfId="0" applyNumberFormat="1" applyFont="1" applyFill="1" applyBorder="1" applyAlignment="1">
      <alignment horizontal="center" vertical="center"/>
    </xf>
    <xf numFmtId="0" fontId="0" fillId="0" borderId="0" xfId="0" applyAlignment="1">
      <alignment vertical="center"/>
    </xf>
    <xf numFmtId="0" fontId="0" fillId="0" borderId="0" xfId="0" quotePrefix="1"/>
    <xf numFmtId="0" fontId="0" fillId="0" borderId="0" xfId="0" applyAlignment="1">
      <alignment horizontal="right" vertical="center"/>
    </xf>
    <xf numFmtId="0" fontId="17" fillId="0" borderId="0" xfId="0" applyFont="1" applyAlignment="1">
      <alignment horizontal="center" vertical="center"/>
    </xf>
    <xf numFmtId="0" fontId="17" fillId="0" borderId="0" xfId="0" applyFont="1" applyAlignment="1">
      <alignment vertical="center"/>
    </xf>
    <xf numFmtId="3" fontId="0" fillId="0" borderId="7" xfId="0" applyNumberFormat="1" applyBorder="1" applyAlignment="1" applyProtection="1">
      <alignment horizontal="center" vertical="center"/>
      <protection locked="0"/>
    </xf>
    <xf numFmtId="3" fontId="0" fillId="0" borderId="6" xfId="0" applyNumberFormat="1" applyBorder="1" applyAlignment="1" applyProtection="1">
      <alignment horizontal="center" vertical="center"/>
      <protection locked="0"/>
    </xf>
    <xf numFmtId="0" fontId="2" fillId="8" borderId="0" xfId="0" applyFont="1" applyFill="1" applyAlignment="1" applyProtection="1">
      <alignment horizontal="center" vertical="center"/>
      <protection locked="0"/>
    </xf>
    <xf numFmtId="0" fontId="2" fillId="6" borderId="0" xfId="0" applyFont="1" applyFill="1" applyAlignment="1" applyProtection="1">
      <alignment horizontal="center" vertical="center"/>
      <protection locked="0"/>
    </xf>
    <xf numFmtId="4" fontId="2" fillId="2" borderId="6" xfId="0" applyNumberFormat="1" applyFont="1" applyFill="1" applyBorder="1" applyAlignment="1" applyProtection="1">
      <alignment horizontal="center" vertical="center"/>
      <protection locked="0"/>
    </xf>
    <xf numFmtId="4" fontId="2" fillId="2" borderId="6" xfId="0" applyNumberFormat="1" applyFont="1" applyFill="1" applyBorder="1" applyAlignment="1" applyProtection="1">
      <alignment horizontal="center" vertical="center" wrapText="1"/>
      <protection locked="0"/>
    </xf>
    <xf numFmtId="4" fontId="2" fillId="2" borderId="0" xfId="0" applyNumberFormat="1" applyFont="1" applyFill="1" applyAlignment="1" applyProtection="1">
      <alignment horizontal="center" vertical="center"/>
      <protection locked="0"/>
    </xf>
    <xf numFmtId="0" fontId="2" fillId="6" borderId="28" xfId="0" applyFont="1" applyFill="1" applyBorder="1" applyAlignment="1" applyProtection="1">
      <alignment horizontal="center" vertical="center"/>
      <protection locked="0"/>
    </xf>
    <xf numFmtId="0" fontId="2" fillId="0" borderId="21" xfId="0" applyFont="1" applyBorder="1" applyAlignment="1" applyProtection="1">
      <alignment vertical="center"/>
      <protection locked="0"/>
    </xf>
    <xf numFmtId="3" fontId="2" fillId="6" borderId="29" xfId="0" applyNumberFormat="1" applyFont="1" applyFill="1" applyBorder="1" applyAlignment="1" applyProtection="1">
      <alignment horizontal="center" vertical="center"/>
      <protection locked="0"/>
    </xf>
    <xf numFmtId="3" fontId="2" fillId="6" borderId="26" xfId="0" applyNumberFormat="1" applyFont="1" applyFill="1" applyBorder="1" applyAlignment="1" applyProtection="1">
      <alignment horizontal="center" vertical="center"/>
      <protection locked="0"/>
    </xf>
    <xf numFmtId="3" fontId="2" fillId="6" borderId="6" xfId="0" applyNumberFormat="1" applyFont="1" applyFill="1" applyBorder="1" applyAlignment="1" applyProtection="1">
      <alignment horizontal="center" vertical="center"/>
      <protection locked="0"/>
    </xf>
    <xf numFmtId="3" fontId="2" fillId="6" borderId="6" xfId="0" applyNumberFormat="1" applyFont="1" applyFill="1" applyBorder="1" applyAlignment="1" applyProtection="1">
      <alignment horizontal="center"/>
      <protection locked="0"/>
    </xf>
    <xf numFmtId="4" fontId="2" fillId="0" borderId="0" xfId="0" applyNumberFormat="1" applyFont="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0" xfId="0" applyFont="1" applyAlignment="1">
      <alignment horizontal="center" vertical="center"/>
    </xf>
    <xf numFmtId="0" fontId="10" fillId="0" borderId="0" xfId="2"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0" xfId="0" applyFont="1" applyAlignment="1" applyProtection="1">
      <alignment horizontal="center" wrapText="1"/>
    </xf>
    <xf numFmtId="0" fontId="3" fillId="3" borderId="4" xfId="0" applyFont="1" applyFill="1" applyBorder="1" applyAlignment="1" applyProtection="1">
      <alignment horizontal="center" vertical="center" wrapText="1"/>
    </xf>
    <xf numFmtId="0" fontId="14" fillId="0" borderId="1" xfId="0" applyFont="1" applyBorder="1" applyAlignment="1" applyProtection="1">
      <alignment horizontal="right"/>
    </xf>
    <xf numFmtId="0" fontId="3" fillId="0" borderId="6" xfId="0" applyFont="1" applyBorder="1" applyAlignment="1" applyProtection="1">
      <alignment horizontal="left" vertical="center"/>
      <protection locked="0"/>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wrapText="1"/>
    </xf>
    <xf numFmtId="0" fontId="3" fillId="3" borderId="4" xfId="0" applyFont="1" applyFill="1" applyBorder="1" applyAlignment="1">
      <alignment horizontal="center" vertical="center" wrapText="1"/>
    </xf>
    <xf numFmtId="0" fontId="6"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xf>
    <xf numFmtId="0" fontId="13" fillId="0" borderId="16"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25"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8" fillId="9" borderId="0" xfId="0" applyFont="1" applyFill="1" applyAlignment="1">
      <alignment horizontal="center" vertical="center" wrapText="1"/>
    </xf>
    <xf numFmtId="0" fontId="2" fillId="0" borderId="23" xfId="0" applyFont="1" applyBorder="1" applyAlignment="1">
      <alignment horizontal="left" vertical="center"/>
    </xf>
    <xf numFmtId="3" fontId="2" fillId="6" borderId="31" xfId="0" applyNumberFormat="1" applyFont="1" applyFill="1" applyBorder="1" applyAlignment="1" applyProtection="1">
      <alignment horizontal="center" vertical="center"/>
      <protection locked="0"/>
    </xf>
    <xf numFmtId="3" fontId="2" fillId="6" borderId="26" xfId="0" applyNumberFormat="1" applyFont="1" applyFill="1" applyBorder="1" applyAlignment="1" applyProtection="1">
      <alignment horizontal="center" vertical="center"/>
      <protection locked="0"/>
    </xf>
    <xf numFmtId="0" fontId="16" fillId="0" borderId="0" xfId="0" applyFont="1" applyAlignment="1">
      <alignment horizontal="center" vertical="center" wrapText="1"/>
    </xf>
    <xf numFmtId="0" fontId="15" fillId="0" borderId="0" xfId="0" applyFont="1" applyAlignment="1">
      <alignment horizontal="center" vertical="center" wrapText="1"/>
    </xf>
    <xf numFmtId="0" fontId="2" fillId="0" borderId="19" xfId="0" applyFont="1" applyBorder="1" applyAlignment="1">
      <alignment horizontal="left" vertical="center" wrapText="1"/>
    </xf>
    <xf numFmtId="0" fontId="2" fillId="0" borderId="0" xfId="0" applyFont="1" applyBorder="1" applyAlignment="1">
      <alignment horizontal="left" vertical="center" wrapText="1"/>
    </xf>
    <xf numFmtId="0" fontId="10" fillId="0" borderId="0" xfId="2" applyAlignment="1">
      <alignment horizontal="center" vertical="center"/>
    </xf>
    <xf numFmtId="0" fontId="3" fillId="0" borderId="0" xfId="0" applyFont="1" applyAlignment="1">
      <alignment horizontal="center" wrapText="1"/>
    </xf>
    <xf numFmtId="0" fontId="2" fillId="3" borderId="6" xfId="0" applyFont="1" applyFill="1" applyBorder="1" applyAlignment="1">
      <alignment horizontal="center" wrapText="1"/>
    </xf>
    <xf numFmtId="0" fontId="3" fillId="0" borderId="3" xfId="0" applyFont="1" applyBorder="1" applyAlignment="1">
      <alignment horizontal="left" vertical="center" wrapText="1"/>
    </xf>
    <xf numFmtId="0" fontId="2" fillId="0" borderId="0" xfId="0" applyFont="1" applyAlignment="1">
      <alignment horizontal="center" vertical="center"/>
    </xf>
    <xf numFmtId="0" fontId="12" fillId="0" borderId="0" xfId="0" applyFont="1" applyAlignment="1">
      <alignment horizontal="center" vertical="center" wrapText="1"/>
    </xf>
    <xf numFmtId="0" fontId="3" fillId="3" borderId="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2" fillId="3" borderId="6" xfId="0" applyFont="1" applyFill="1" applyBorder="1" applyAlignment="1">
      <alignment horizontal="center" vertical="center"/>
    </xf>
    <xf numFmtId="0" fontId="2" fillId="3" borderId="6"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6" xfId="0" applyFont="1" applyFill="1" applyBorder="1" applyAlignment="1">
      <alignment horizontal="center" wrapText="1"/>
    </xf>
    <xf numFmtId="0" fontId="0" fillId="11" borderId="32" xfId="0" applyFill="1" applyBorder="1" applyAlignment="1">
      <alignment horizontal="center" vertical="center"/>
    </xf>
    <xf numFmtId="0" fontId="0" fillId="11" borderId="34" xfId="0" applyFill="1" applyBorder="1" applyAlignment="1">
      <alignment horizontal="center" vertical="center"/>
    </xf>
    <xf numFmtId="0" fontId="1" fillId="11" borderId="32" xfId="0" applyFont="1" applyFill="1" applyBorder="1" applyAlignment="1">
      <alignment horizontal="center" vertical="center"/>
    </xf>
    <xf numFmtId="0" fontId="1" fillId="11" borderId="3" xfId="0" applyFont="1" applyFill="1" applyBorder="1" applyAlignment="1">
      <alignment horizontal="center" vertical="center"/>
    </xf>
    <xf numFmtId="0" fontId="1" fillId="11" borderId="33" xfId="0" applyFont="1" applyFill="1" applyBorder="1" applyAlignment="1">
      <alignment horizontal="center" vertical="center"/>
    </xf>
    <xf numFmtId="0" fontId="1" fillId="11" borderId="34" xfId="0" applyFont="1" applyFill="1" applyBorder="1" applyAlignment="1">
      <alignment horizontal="center" vertical="center"/>
    </xf>
    <xf numFmtId="0" fontId="1" fillId="11" borderId="2" xfId="0" applyFont="1" applyFill="1" applyBorder="1" applyAlignment="1">
      <alignment horizontal="center" vertical="center"/>
    </xf>
    <xf numFmtId="0" fontId="1" fillId="11" borderId="35" xfId="0" applyFont="1" applyFill="1" applyBorder="1" applyAlignment="1">
      <alignment horizontal="center" vertical="center"/>
    </xf>
    <xf numFmtId="3" fontId="0" fillId="0" borderId="3" xfId="0" applyNumberFormat="1" applyBorder="1" applyAlignment="1">
      <alignment horizontal="center" vertical="center"/>
    </xf>
    <xf numFmtId="3" fontId="0" fillId="0" borderId="1" xfId="0" applyNumberFormat="1" applyBorder="1" applyAlignment="1">
      <alignment horizontal="center" vertical="center"/>
    </xf>
    <xf numFmtId="0" fontId="18" fillId="0" borderId="0" xfId="0" applyFont="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B5B3B3"/>
      <color rgb="FFD70D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Kalkulator Anak'!A1"/><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KALKULATOR INSURAN NYAWA KWSP'!A1"/></Relationships>
</file>

<file path=xl/drawings/_rels/drawing2.xml.rels><?xml version="1.0" encoding="UTF-8" standalone="yes"?>
<Relationships xmlns="http://schemas.openxmlformats.org/package/2006/relationships"><Relationship Id="rId1" Type="http://schemas.openxmlformats.org/officeDocument/2006/relationships/hyperlink" Target="#'Kalkulator Cukai '!A1"/></Relationships>
</file>

<file path=xl/drawings/_rels/drawing3.xml.rels><?xml version="1.0" encoding="UTF-8" standalone="yes"?>
<Relationships xmlns="http://schemas.openxmlformats.org/package/2006/relationships"><Relationship Id="rId1" Type="http://schemas.openxmlformats.org/officeDocument/2006/relationships/hyperlink" Target="#'Kalkulator Cukai '!A1"/></Relationships>
</file>

<file path=xl/drawings/drawing1.xml><?xml version="1.0" encoding="utf-8"?>
<xdr:wsDr xmlns:xdr="http://schemas.openxmlformats.org/drawingml/2006/spreadsheetDrawing" xmlns:a="http://schemas.openxmlformats.org/drawingml/2006/main">
  <xdr:twoCellAnchor>
    <xdr:from>
      <xdr:col>2</xdr:col>
      <xdr:colOff>327660</xdr:colOff>
      <xdr:row>0</xdr:row>
      <xdr:rowOff>137160</xdr:rowOff>
    </xdr:from>
    <xdr:to>
      <xdr:col>2</xdr:col>
      <xdr:colOff>1303020</xdr:colOff>
      <xdr:row>3</xdr:row>
      <xdr:rowOff>102017</xdr:rowOff>
    </xdr:to>
    <xdr:sp macro="" textlink="">
      <xdr:nvSpPr>
        <xdr:cNvPr id="2" name="Freeform 23">
          <a:extLst>
            <a:ext uri="{FF2B5EF4-FFF2-40B4-BE49-F238E27FC236}">
              <a16:creationId xmlns:a16="http://schemas.microsoft.com/office/drawing/2014/main" id="{D4365DE4-6EA3-4E9B-B025-4ADF13F78CF2}"/>
            </a:ext>
          </a:extLst>
        </xdr:cNvPr>
        <xdr:cNvSpPr/>
      </xdr:nvSpPr>
      <xdr:spPr>
        <a:xfrm>
          <a:off x="1371600" y="137160"/>
          <a:ext cx="975360" cy="719237"/>
        </a:xfrm>
        <a:custGeom>
          <a:avLst/>
          <a:gdLst/>
          <a:ahLst/>
          <a:cxnLst/>
          <a:rect l="l" t="t" r="r" b="b"/>
          <a:pathLst>
            <a:path w="1907034" h="1473617">
              <a:moveTo>
                <a:pt x="0" y="0"/>
              </a:moveTo>
              <a:lnTo>
                <a:pt x="1907034" y="0"/>
              </a:lnTo>
              <a:lnTo>
                <a:pt x="1907034" y="1473617"/>
              </a:lnTo>
              <a:lnTo>
                <a:pt x="0" y="1473617"/>
              </a:lnTo>
              <a:lnTo>
                <a:pt x="0" y="0"/>
              </a:lnTo>
              <a:close/>
            </a:path>
          </a:pathLst>
        </a:custGeom>
        <a:blipFill>
          <a:blip xmlns:r="http://schemas.openxmlformats.org/officeDocument/2006/relationships" r:embed="rId1"/>
          <a:stretch>
            <a:fillRect/>
          </a:stretch>
        </a:blipFill>
      </xdr:spPr>
      <xdr:txBody>
        <a:bodyPr wrap="square"/>
        <a:lstStyle/>
        <a:p>
          <a:endParaRPr lang="en-MY"/>
        </a:p>
      </xdr:txBody>
    </xdr:sp>
    <xdr:clientData/>
  </xdr:twoCellAnchor>
  <xdr:twoCellAnchor>
    <xdr:from>
      <xdr:col>8</xdr:col>
      <xdr:colOff>91440</xdr:colOff>
      <xdr:row>1</xdr:row>
      <xdr:rowOff>0</xdr:rowOff>
    </xdr:from>
    <xdr:to>
      <xdr:col>11</xdr:col>
      <xdr:colOff>27772</xdr:colOff>
      <xdr:row>3</xdr:row>
      <xdr:rowOff>109905</xdr:rowOff>
    </xdr:to>
    <xdr:sp macro="" textlink="">
      <xdr:nvSpPr>
        <xdr:cNvPr id="3" name="Freeform 6">
          <a:extLst>
            <a:ext uri="{FF2B5EF4-FFF2-40B4-BE49-F238E27FC236}">
              <a16:creationId xmlns:a16="http://schemas.microsoft.com/office/drawing/2014/main" id="{953AE350-A4AF-46EA-8B7C-7D30CD35CB43}"/>
            </a:ext>
          </a:extLst>
        </xdr:cNvPr>
        <xdr:cNvSpPr/>
      </xdr:nvSpPr>
      <xdr:spPr>
        <a:xfrm>
          <a:off x="6606540" y="251460"/>
          <a:ext cx="2496652" cy="612825"/>
        </a:xfrm>
        <a:custGeom>
          <a:avLst/>
          <a:gdLst/>
          <a:ahLst/>
          <a:cxnLst/>
          <a:rect l="l" t="t" r="r" b="b"/>
          <a:pathLst>
            <a:path w="8828872" h="1832025">
              <a:moveTo>
                <a:pt x="0" y="0"/>
              </a:moveTo>
              <a:lnTo>
                <a:pt x="8828872" y="0"/>
              </a:lnTo>
              <a:lnTo>
                <a:pt x="8828872" y="1832025"/>
              </a:lnTo>
              <a:lnTo>
                <a:pt x="0" y="1832025"/>
              </a:lnTo>
              <a:lnTo>
                <a:pt x="0" y="0"/>
              </a:lnTo>
              <a:close/>
            </a:path>
          </a:pathLst>
        </a:custGeom>
        <a:blipFill>
          <a:blip xmlns:r="http://schemas.openxmlformats.org/officeDocument/2006/relationships" r:embed="rId2"/>
          <a:stretch>
            <a:fillRect/>
          </a:stretch>
        </a:blipFill>
      </xdr:spPr>
      <xdr:txBody>
        <a:bodyPr wrap="square"/>
        <a:lstStyle/>
        <a:p>
          <a:endParaRPr lang="en-MY"/>
        </a:p>
      </xdr:txBody>
    </xdr:sp>
    <xdr:clientData/>
  </xdr:twoCellAnchor>
  <xdr:twoCellAnchor>
    <xdr:from>
      <xdr:col>6</xdr:col>
      <xdr:colOff>30480</xdr:colOff>
      <xdr:row>41</xdr:row>
      <xdr:rowOff>68580</xdr:rowOff>
    </xdr:from>
    <xdr:to>
      <xdr:col>6</xdr:col>
      <xdr:colOff>121920</xdr:colOff>
      <xdr:row>42</xdr:row>
      <xdr:rowOff>198120</xdr:rowOff>
    </xdr:to>
    <xdr:sp macro="" textlink="">
      <xdr:nvSpPr>
        <xdr:cNvPr id="4" name="Right Brace 3">
          <a:extLst>
            <a:ext uri="{FF2B5EF4-FFF2-40B4-BE49-F238E27FC236}">
              <a16:creationId xmlns:a16="http://schemas.microsoft.com/office/drawing/2014/main" id="{32398D81-CD0E-48C1-837E-F0A5045B7E6D}"/>
            </a:ext>
          </a:extLst>
        </xdr:cNvPr>
        <xdr:cNvSpPr/>
      </xdr:nvSpPr>
      <xdr:spPr>
        <a:xfrm>
          <a:off x="5974080" y="8968740"/>
          <a:ext cx="91440" cy="48006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MY" sz="1100"/>
        </a:p>
      </xdr:txBody>
    </xdr:sp>
    <xdr:clientData/>
  </xdr:twoCellAnchor>
  <xdr:twoCellAnchor>
    <xdr:from>
      <xdr:col>5</xdr:col>
      <xdr:colOff>571500</xdr:colOff>
      <xdr:row>49</xdr:row>
      <xdr:rowOff>7620</xdr:rowOff>
    </xdr:from>
    <xdr:to>
      <xdr:col>6</xdr:col>
      <xdr:colOff>944880</xdr:colOff>
      <xdr:row>50</xdr:row>
      <xdr:rowOff>15240</xdr:rowOff>
    </xdr:to>
    <xdr:sp macro="" textlink="">
      <xdr:nvSpPr>
        <xdr:cNvPr id="7" name="Rectangle: Rounded Corners 6">
          <a:hlinkClick xmlns:r="http://schemas.openxmlformats.org/officeDocument/2006/relationships" r:id="rId3"/>
          <a:extLst>
            <a:ext uri="{FF2B5EF4-FFF2-40B4-BE49-F238E27FC236}">
              <a16:creationId xmlns:a16="http://schemas.microsoft.com/office/drawing/2014/main" id="{B085F00C-1A0D-407F-A55D-D60B9AFF5FBC}"/>
            </a:ext>
          </a:extLst>
        </xdr:cNvPr>
        <xdr:cNvSpPr/>
      </xdr:nvSpPr>
      <xdr:spPr>
        <a:xfrm>
          <a:off x="5067300" y="13274040"/>
          <a:ext cx="1508760" cy="259080"/>
        </a:xfrm>
        <a:prstGeom prst="roundRect">
          <a:avLst/>
        </a:prstGeom>
        <a:solidFill>
          <a:schemeClr val="bg2">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KALKULATOR ANAK</a:t>
          </a:r>
        </a:p>
      </xdr:txBody>
    </xdr:sp>
    <xdr:clientData/>
  </xdr:twoCellAnchor>
  <xdr:twoCellAnchor>
    <xdr:from>
      <xdr:col>4</xdr:col>
      <xdr:colOff>274320</xdr:colOff>
      <xdr:row>50</xdr:row>
      <xdr:rowOff>53340</xdr:rowOff>
    </xdr:from>
    <xdr:to>
      <xdr:col>6</xdr:col>
      <xdr:colOff>190500</xdr:colOff>
      <xdr:row>51</xdr:row>
      <xdr:rowOff>45720</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61D5738E-0BFC-4A72-A6BB-52D4C412E4D6}"/>
            </a:ext>
          </a:extLst>
        </xdr:cNvPr>
        <xdr:cNvSpPr/>
      </xdr:nvSpPr>
      <xdr:spPr>
        <a:xfrm>
          <a:off x="3863340" y="13327380"/>
          <a:ext cx="1958340" cy="251460"/>
        </a:xfrm>
        <a:prstGeom prst="roundRect">
          <a:avLst/>
        </a:prstGeom>
        <a:solidFill>
          <a:schemeClr val="bg1">
            <a:lumMod val="6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MY" sz="750" b="1" i="0">
              <a:solidFill>
                <a:sysClr val="windowText" lastClr="000000"/>
              </a:solidFill>
              <a:latin typeface="Arial Narrow" panose="020B0606020202030204" pitchFamily="34" charset="0"/>
            </a:rPr>
            <a:t>KALKULATOR INSURAN NYAWA DAN </a:t>
          </a:r>
          <a:r>
            <a:rPr lang="en-MY" sz="750" b="1" i="0">
              <a:solidFill>
                <a:sysClr val="windowText" lastClr="000000"/>
              </a:solidFill>
            </a:rPr>
            <a:t>KWSP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441960</xdr:colOff>
      <xdr:row>23</xdr:row>
      <xdr:rowOff>190500</xdr:rowOff>
    </xdr:from>
    <xdr:to>
      <xdr:col>12</xdr:col>
      <xdr:colOff>571500</xdr:colOff>
      <xdr:row>24</xdr:row>
      <xdr:rowOff>243840</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D669957F-D950-4DF6-92B3-036461C22986}"/>
            </a:ext>
          </a:extLst>
        </xdr:cNvPr>
        <xdr:cNvSpPr/>
      </xdr:nvSpPr>
      <xdr:spPr>
        <a:xfrm>
          <a:off x="5928360" y="5722620"/>
          <a:ext cx="2164080" cy="304800"/>
        </a:xfrm>
        <a:prstGeom prst="roundRect">
          <a:avLst/>
        </a:prstGeom>
        <a:solidFill>
          <a:schemeClr val="bg2">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KEMBALI KE KALKULATOR CUKAI</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99060</xdr:colOff>
      <xdr:row>12</xdr:row>
      <xdr:rowOff>144780</xdr:rowOff>
    </xdr:from>
    <xdr:to>
      <xdr:col>9</xdr:col>
      <xdr:colOff>746760</xdr:colOff>
      <xdr:row>14</xdr:row>
      <xdr:rowOff>45720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6E56F2F5-67B3-4154-A267-A9148A2EFC55}"/>
            </a:ext>
          </a:extLst>
        </xdr:cNvPr>
        <xdr:cNvSpPr/>
      </xdr:nvSpPr>
      <xdr:spPr>
        <a:xfrm>
          <a:off x="3147060" y="3162300"/>
          <a:ext cx="3368040" cy="403860"/>
        </a:xfrm>
        <a:prstGeom prst="roundRect">
          <a:avLst/>
        </a:prstGeom>
        <a:solidFill>
          <a:schemeClr val="bg1">
            <a:lumMod val="6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600" b="1">
              <a:solidFill>
                <a:sysClr val="windowText" lastClr="000000"/>
              </a:solidFill>
              <a:latin typeface="Arial Narrow" panose="020B0606020202030204" pitchFamily="34" charset="0"/>
            </a:rPr>
            <a:t>KEMBALI</a:t>
          </a:r>
          <a:r>
            <a:rPr lang="en-MY" sz="1600" b="1" baseline="0">
              <a:solidFill>
                <a:sysClr val="windowText" lastClr="000000"/>
              </a:solidFill>
              <a:latin typeface="Arial Narrow" panose="020B0606020202030204" pitchFamily="34" charset="0"/>
            </a:rPr>
            <a:t> KE KALKULATOR CUKAI</a:t>
          </a:r>
          <a:endParaRPr lang="en-MY" sz="1600" b="1">
            <a:solidFill>
              <a:sysClr val="windowText" lastClr="000000"/>
            </a:solidFill>
            <a:latin typeface="Arial Narrow" panose="020B0606020202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35D6B-6294-4A71-B1EC-0E802F98B424}">
  <sheetPr codeName="Sheet1"/>
  <dimension ref="B1:Q90"/>
  <sheetViews>
    <sheetView showGridLines="0" tabSelected="1" workbookViewId="0">
      <selection activeCell="I14" sqref="I14"/>
    </sheetView>
  </sheetViews>
  <sheetFormatPr defaultRowHeight="20.100000000000001" customHeight="1" x14ac:dyDescent="0.25"/>
  <cols>
    <col min="1" max="1" width="8.77734375" style="1" customWidth="1"/>
    <col min="2" max="2" width="9.21875" style="2" customWidth="1"/>
    <col min="3" max="3" width="21.77734375" style="1" bestFit="1" customWidth="1"/>
    <col min="4" max="4" width="12.5546875" style="1" customWidth="1"/>
    <col min="5" max="5" width="13.21875" style="1" customWidth="1"/>
    <col min="6" max="6" width="16.5546875" style="1" customWidth="1"/>
    <col min="7" max="7" width="14.6640625" style="1" customWidth="1"/>
    <col min="8" max="8" width="13.88671875" style="1" customWidth="1"/>
    <col min="9" max="9" width="16.5546875" style="3" customWidth="1"/>
    <col min="10" max="10" width="4.88671875" style="1" customWidth="1"/>
    <col min="11" max="11" width="15.88671875" style="3" customWidth="1"/>
    <col min="12" max="14" width="8.88671875" style="1"/>
    <col min="15" max="15" width="15.77734375" style="1" customWidth="1"/>
    <col min="16" max="16384" width="8.88671875" style="1"/>
  </cols>
  <sheetData>
    <row r="1" spans="2:11" ht="20.100000000000001" customHeight="1" x14ac:dyDescent="0.25">
      <c r="B1" s="7"/>
      <c r="C1" s="8"/>
      <c r="D1" s="8"/>
      <c r="E1" s="8"/>
      <c r="F1" s="8"/>
      <c r="G1" s="8"/>
      <c r="H1" s="8"/>
      <c r="I1" s="9"/>
      <c r="J1" s="8"/>
      <c r="K1" s="9"/>
    </row>
    <row r="2" spans="2:11" ht="20.100000000000001" customHeight="1" x14ac:dyDescent="0.25">
      <c r="B2" s="7"/>
      <c r="C2" s="8"/>
      <c r="D2" s="113" t="s">
        <v>147</v>
      </c>
      <c r="E2" s="113"/>
      <c r="F2" s="113"/>
      <c r="G2" s="113"/>
      <c r="H2" s="8"/>
      <c r="I2" s="9"/>
      <c r="J2" s="8"/>
      <c r="K2" s="9"/>
    </row>
    <row r="3" spans="2:11" ht="20.100000000000001" customHeight="1" x14ac:dyDescent="0.3">
      <c r="B3" s="7"/>
      <c r="C3" s="10"/>
      <c r="D3" s="113"/>
      <c r="E3" s="113"/>
      <c r="F3" s="113"/>
      <c r="G3" s="113"/>
      <c r="H3" s="10"/>
      <c r="I3" s="11"/>
      <c r="J3" s="10"/>
      <c r="K3" s="11"/>
    </row>
    <row r="4" spans="2:11" ht="20.100000000000001" customHeight="1" thickBot="1" x14ac:dyDescent="0.3">
      <c r="B4" s="12"/>
      <c r="C4" s="115" t="s">
        <v>146</v>
      </c>
      <c r="D4" s="115"/>
      <c r="E4" s="115"/>
      <c r="F4" s="115"/>
      <c r="G4" s="115"/>
      <c r="H4" s="115"/>
      <c r="I4" s="115"/>
      <c r="J4" s="115"/>
      <c r="K4" s="115"/>
    </row>
    <row r="5" spans="2:11" ht="20.100000000000001" customHeight="1" x14ac:dyDescent="0.25">
      <c r="B5" s="7"/>
      <c r="C5" s="8"/>
      <c r="D5" s="8"/>
      <c r="E5" s="8"/>
      <c r="F5" s="8"/>
      <c r="G5" s="8"/>
      <c r="H5" s="8"/>
      <c r="I5" s="9"/>
      <c r="J5" s="8"/>
      <c r="K5" s="9"/>
    </row>
    <row r="6" spans="2:11" ht="20.100000000000001" customHeight="1" x14ac:dyDescent="0.25">
      <c r="B6" s="7"/>
      <c r="C6" s="13" t="s">
        <v>0</v>
      </c>
      <c r="D6" s="14" t="s">
        <v>1</v>
      </c>
      <c r="E6" s="116"/>
      <c r="F6" s="116"/>
      <c r="G6" s="116"/>
      <c r="H6" s="116"/>
      <c r="I6" s="116"/>
      <c r="J6" s="116"/>
      <c r="K6" s="116"/>
    </row>
    <row r="7" spans="2:11" ht="20.100000000000001" customHeight="1" x14ac:dyDescent="0.25">
      <c r="B7" s="7"/>
      <c r="C7" s="13" t="s">
        <v>2</v>
      </c>
      <c r="D7" s="14" t="s">
        <v>1</v>
      </c>
      <c r="E7" s="116"/>
      <c r="F7" s="116"/>
      <c r="G7" s="116"/>
      <c r="H7" s="116"/>
      <c r="I7" s="116"/>
      <c r="J7" s="116"/>
      <c r="K7" s="116"/>
    </row>
    <row r="8" spans="2:11" ht="20.100000000000001" customHeight="1" x14ac:dyDescent="0.25">
      <c r="B8" s="7"/>
      <c r="C8" s="13" t="s">
        <v>3</v>
      </c>
      <c r="D8" s="14" t="s">
        <v>1</v>
      </c>
      <c r="E8" s="116"/>
      <c r="F8" s="116"/>
      <c r="G8" s="116"/>
      <c r="H8" s="116"/>
      <c r="I8" s="116"/>
      <c r="J8" s="116"/>
      <c r="K8" s="116"/>
    </row>
    <row r="9" spans="2:11" ht="20.100000000000001" customHeight="1" x14ac:dyDescent="0.25">
      <c r="B9" s="7"/>
      <c r="C9" s="13" t="s">
        <v>162</v>
      </c>
      <c r="D9" s="14" t="s">
        <v>1</v>
      </c>
      <c r="E9" s="105"/>
      <c r="F9" s="106"/>
      <c r="G9" s="106"/>
      <c r="H9" s="106"/>
      <c r="I9" s="106"/>
      <c r="J9" s="106"/>
      <c r="K9" s="107"/>
    </row>
    <row r="10" spans="2:11" ht="20.100000000000001" customHeight="1" x14ac:dyDescent="0.25">
      <c r="B10" s="15"/>
      <c r="C10" s="16"/>
      <c r="D10" s="16"/>
      <c r="E10" s="16"/>
      <c r="F10" s="16"/>
      <c r="G10" s="16"/>
      <c r="H10" s="16"/>
      <c r="I10" s="17"/>
      <c r="J10" s="16"/>
      <c r="K10" s="17"/>
    </row>
    <row r="11" spans="2:11" ht="20.100000000000001" customHeight="1" x14ac:dyDescent="0.25">
      <c r="B11" s="18" t="s">
        <v>4</v>
      </c>
      <c r="C11" s="114" t="s">
        <v>7</v>
      </c>
      <c r="D11" s="114"/>
      <c r="E11" s="114"/>
      <c r="F11" s="114"/>
      <c r="G11" s="114"/>
      <c r="H11" s="114"/>
      <c r="I11" s="114"/>
      <c r="J11" s="114"/>
      <c r="K11" s="114"/>
    </row>
    <row r="13" spans="2:11" s="4" customFormat="1" ht="20.100000000000001" customHeight="1" x14ac:dyDescent="0.3">
      <c r="B13" s="80" t="s">
        <v>5</v>
      </c>
      <c r="C13" s="112" t="s">
        <v>21</v>
      </c>
      <c r="D13" s="112"/>
      <c r="E13" s="112"/>
      <c r="F13" s="112"/>
      <c r="G13" s="112"/>
      <c r="I13" s="95">
        <v>0</v>
      </c>
      <c r="K13" s="3"/>
    </row>
    <row r="14" spans="2:11" ht="20.100000000000001" customHeight="1" x14ac:dyDescent="0.25">
      <c r="B14" s="54" t="s">
        <v>6</v>
      </c>
      <c r="C14" s="112" t="s">
        <v>22</v>
      </c>
      <c r="D14" s="112"/>
      <c r="E14" s="112"/>
      <c r="F14" s="112"/>
      <c r="G14" s="112"/>
      <c r="I14" s="95">
        <v>0</v>
      </c>
    </row>
    <row r="15" spans="2:11" s="4" customFormat="1" ht="20.100000000000001" customHeight="1" x14ac:dyDescent="0.3">
      <c r="B15" s="80" t="s">
        <v>8</v>
      </c>
      <c r="C15" s="112" t="s">
        <v>23</v>
      </c>
      <c r="D15" s="112"/>
      <c r="E15" s="112"/>
      <c r="F15" s="112"/>
      <c r="G15" s="112"/>
      <c r="I15" s="3"/>
      <c r="K15" s="21">
        <f>I13+I14</f>
        <v>0</v>
      </c>
    </row>
    <row r="16" spans="2:11" s="3" customFormat="1" ht="20.100000000000001" customHeight="1" x14ac:dyDescent="0.3">
      <c r="B16" s="80" t="s">
        <v>9</v>
      </c>
      <c r="C16" s="112" t="s">
        <v>24</v>
      </c>
      <c r="D16" s="112"/>
      <c r="E16" s="112"/>
      <c r="F16" s="112"/>
      <c r="G16" s="112"/>
      <c r="H16" s="80"/>
      <c r="K16" s="95">
        <v>0</v>
      </c>
    </row>
    <row r="17" spans="2:11" s="3" customFormat="1" ht="20.100000000000001" customHeight="1" thickBot="1" x14ac:dyDescent="0.35">
      <c r="B17" s="80" t="s">
        <v>10</v>
      </c>
      <c r="C17" s="81" t="s">
        <v>27</v>
      </c>
      <c r="D17" s="80"/>
      <c r="E17" s="80"/>
      <c r="F17" s="80"/>
      <c r="G17" s="80"/>
      <c r="H17" s="80"/>
      <c r="K17" s="22">
        <f>K15-K16</f>
        <v>0</v>
      </c>
    </row>
    <row r="18" spans="2:11" ht="20.100000000000001" customHeight="1" thickTop="1" x14ac:dyDescent="0.25">
      <c r="B18" s="54"/>
    </row>
    <row r="19" spans="2:11" s="3" customFormat="1" ht="20.100000000000001" customHeight="1" x14ac:dyDescent="0.3">
      <c r="B19" s="80" t="s">
        <v>12</v>
      </c>
      <c r="C19" s="112" t="s">
        <v>19</v>
      </c>
      <c r="D19" s="112"/>
      <c r="E19" s="112"/>
      <c r="F19" s="112"/>
      <c r="G19" s="112"/>
      <c r="H19" s="80"/>
      <c r="I19" s="95">
        <v>0</v>
      </c>
    </row>
    <row r="20" spans="2:11" s="3" customFormat="1" ht="20.100000000000001" customHeight="1" x14ac:dyDescent="0.3">
      <c r="B20" s="80" t="s">
        <v>13</v>
      </c>
      <c r="C20" s="112" t="s">
        <v>20</v>
      </c>
      <c r="D20" s="112"/>
      <c r="E20" s="112"/>
      <c r="F20" s="112"/>
      <c r="G20" s="112"/>
      <c r="H20" s="80"/>
      <c r="I20" s="95">
        <v>0</v>
      </c>
    </row>
    <row r="21" spans="2:11" s="5" customFormat="1" ht="27.6" customHeight="1" x14ac:dyDescent="0.3">
      <c r="B21" s="80" t="s">
        <v>14</v>
      </c>
      <c r="C21" s="111" t="s">
        <v>15</v>
      </c>
      <c r="D21" s="111"/>
      <c r="E21" s="111"/>
      <c r="F21" s="111"/>
      <c r="G21" s="111"/>
      <c r="H21" s="4"/>
      <c r="I21" s="96">
        <v>0</v>
      </c>
    </row>
    <row r="22" spans="2:11" s="5" customFormat="1" ht="20.100000000000001" customHeight="1" x14ac:dyDescent="0.3">
      <c r="B22" s="80" t="s">
        <v>16</v>
      </c>
      <c r="C22" s="123" t="s">
        <v>17</v>
      </c>
      <c r="D22" s="123"/>
      <c r="E22" s="123"/>
      <c r="F22" s="123"/>
      <c r="G22" s="123"/>
      <c r="H22" s="4"/>
      <c r="I22" s="20"/>
      <c r="K22" s="23">
        <f>K17+I19+I20+I21</f>
        <v>0</v>
      </c>
    </row>
    <row r="23" spans="2:11" s="4" customFormat="1" ht="20.100000000000001" customHeight="1" x14ac:dyDescent="0.3">
      <c r="B23" s="80" t="s">
        <v>18</v>
      </c>
      <c r="C23" s="112" t="s">
        <v>25</v>
      </c>
      <c r="D23" s="112"/>
      <c r="E23" s="112"/>
      <c r="F23" s="112"/>
      <c r="I23" s="3"/>
      <c r="K23" s="95">
        <v>0</v>
      </c>
    </row>
    <row r="24" spans="2:11" ht="20.100000000000001" customHeight="1" x14ac:dyDescent="0.25">
      <c r="B24" s="54" t="s">
        <v>26</v>
      </c>
      <c r="C24" s="6" t="s">
        <v>28</v>
      </c>
      <c r="K24" s="24">
        <f>K22-K23</f>
        <v>0</v>
      </c>
    </row>
    <row r="25" spans="2:11" ht="20.100000000000001" customHeight="1" x14ac:dyDescent="0.25">
      <c r="B25" s="54" t="s">
        <v>29</v>
      </c>
      <c r="C25" s="124" t="s">
        <v>30</v>
      </c>
      <c r="D25" s="124"/>
      <c r="E25" s="124"/>
      <c r="F25" s="124"/>
      <c r="G25" s="124"/>
      <c r="K25" s="95">
        <v>0</v>
      </c>
    </row>
    <row r="26" spans="2:11" ht="20.100000000000001" customHeight="1" x14ac:dyDescent="0.25">
      <c r="B26" s="54" t="s">
        <v>31</v>
      </c>
      <c r="C26" s="124" t="s">
        <v>32</v>
      </c>
      <c r="D26" s="124"/>
      <c r="E26" s="124"/>
      <c r="F26" s="124"/>
      <c r="G26" s="124"/>
      <c r="K26" s="95">
        <v>0</v>
      </c>
    </row>
    <row r="27" spans="2:11" ht="20.100000000000001" customHeight="1" thickBot="1" x14ac:dyDescent="0.3">
      <c r="B27" s="54" t="s">
        <v>33</v>
      </c>
      <c r="C27" s="124" t="s">
        <v>34</v>
      </c>
      <c r="D27" s="124"/>
      <c r="E27" s="124"/>
      <c r="F27" s="124"/>
      <c r="G27" s="124"/>
      <c r="K27" s="22">
        <f>K24-K25-K26</f>
        <v>0</v>
      </c>
    </row>
    <row r="28" spans="2:11" ht="20.100000000000001" customHeight="1" thickTop="1" x14ac:dyDescent="0.25">
      <c r="B28" s="54" t="s">
        <v>35</v>
      </c>
      <c r="C28" s="124" t="s">
        <v>36</v>
      </c>
      <c r="D28" s="124"/>
      <c r="E28" s="124"/>
      <c r="F28" s="124"/>
      <c r="G28" s="124"/>
      <c r="K28" s="97">
        <v>0</v>
      </c>
    </row>
    <row r="29" spans="2:11" s="4" customFormat="1" ht="20.100000000000001" customHeight="1" x14ac:dyDescent="0.3">
      <c r="B29" s="80" t="s">
        <v>37</v>
      </c>
      <c r="C29" s="123" t="s">
        <v>38</v>
      </c>
      <c r="D29" s="123"/>
      <c r="E29" s="123"/>
      <c r="F29" s="123"/>
      <c r="G29" s="123"/>
      <c r="I29" s="3"/>
      <c r="K29" s="24">
        <f>K27+K28</f>
        <v>0</v>
      </c>
    </row>
    <row r="30" spans="2:11" s="4" customFormat="1" ht="20.100000000000001" customHeight="1" x14ac:dyDescent="0.3">
      <c r="B30" s="80" t="s">
        <v>39</v>
      </c>
      <c r="C30" s="112" t="s">
        <v>40</v>
      </c>
      <c r="D30" s="112"/>
      <c r="E30" s="112"/>
      <c r="F30" s="112"/>
      <c r="G30" s="112"/>
      <c r="H30" s="112"/>
      <c r="I30" s="3"/>
      <c r="K30" s="95">
        <v>0</v>
      </c>
    </row>
    <row r="31" spans="2:11" s="4" customFormat="1" ht="20.100000000000001" customHeight="1" thickBot="1" x14ac:dyDescent="0.35">
      <c r="B31" s="80" t="s">
        <v>41</v>
      </c>
      <c r="C31" s="123" t="s">
        <v>42</v>
      </c>
      <c r="D31" s="123"/>
      <c r="E31" s="123"/>
      <c r="F31" s="123"/>
      <c r="G31" s="123"/>
      <c r="I31" s="3"/>
      <c r="K31" s="22">
        <f>K29+K30</f>
        <v>0</v>
      </c>
    </row>
    <row r="32" spans="2:11" ht="20.100000000000001" customHeight="1" thickTop="1" x14ac:dyDescent="0.25"/>
    <row r="33" spans="2:11" ht="20.100000000000001" customHeight="1" x14ac:dyDescent="0.25">
      <c r="B33" s="121" t="s">
        <v>43</v>
      </c>
      <c r="C33" s="121"/>
      <c r="D33" s="121"/>
      <c r="E33" s="121"/>
      <c r="F33" s="121"/>
      <c r="G33" s="121"/>
      <c r="H33" s="121"/>
      <c r="I33" s="121"/>
      <c r="J33" s="121"/>
      <c r="K33" s="121"/>
    </row>
    <row r="35" spans="2:11" s="4" customFormat="1" ht="20.100000000000001" customHeight="1" thickBot="1" x14ac:dyDescent="0.35">
      <c r="B35" s="80" t="s">
        <v>55</v>
      </c>
      <c r="C35" s="132" t="s">
        <v>44</v>
      </c>
      <c r="D35" s="132"/>
      <c r="E35" s="132"/>
      <c r="F35" s="132"/>
      <c r="I35" s="31">
        <v>9000</v>
      </c>
      <c r="K35" s="3"/>
    </row>
    <row r="36" spans="2:11" s="4" customFormat="1" ht="29.4" customHeight="1" x14ac:dyDescent="0.3">
      <c r="B36" s="65" t="s">
        <v>65</v>
      </c>
      <c r="C36" s="137" t="s">
        <v>131</v>
      </c>
      <c r="D36" s="137"/>
      <c r="E36" s="137"/>
      <c r="F36" s="137"/>
      <c r="G36" s="71" t="s">
        <v>136</v>
      </c>
      <c r="H36" s="98">
        <v>0</v>
      </c>
      <c r="I36" s="25"/>
      <c r="K36" s="3"/>
    </row>
    <row r="37" spans="2:11" s="4" customFormat="1" ht="14.4" customHeight="1" x14ac:dyDescent="0.3">
      <c r="B37" s="66"/>
      <c r="C37" s="62" t="s">
        <v>50</v>
      </c>
      <c r="D37" s="74"/>
      <c r="E37" s="74"/>
      <c r="F37" s="74"/>
      <c r="G37" s="63"/>
      <c r="H37" s="99"/>
      <c r="I37" s="25"/>
      <c r="K37" s="3"/>
    </row>
    <row r="38" spans="2:11" s="4" customFormat="1" ht="41.4" customHeight="1" thickBot="1" x14ac:dyDescent="0.35">
      <c r="B38" s="67" t="s">
        <v>66</v>
      </c>
      <c r="C38" s="68" t="s">
        <v>51</v>
      </c>
      <c r="D38" s="69"/>
      <c r="E38" s="69"/>
      <c r="F38" s="69"/>
      <c r="G38" s="72" t="s">
        <v>52</v>
      </c>
      <c r="H38" s="100">
        <v>0</v>
      </c>
      <c r="I38" s="25"/>
      <c r="K38" s="3"/>
    </row>
    <row r="39" spans="2:11" s="4" customFormat="1" ht="28.2" customHeight="1" x14ac:dyDescent="0.3">
      <c r="B39" s="64" t="s">
        <v>56</v>
      </c>
      <c r="C39" s="138" t="s">
        <v>53</v>
      </c>
      <c r="D39" s="138"/>
      <c r="E39" s="138"/>
      <c r="F39" s="138"/>
      <c r="G39" s="78" t="s">
        <v>49</v>
      </c>
      <c r="H39" s="101">
        <v>0</v>
      </c>
      <c r="I39" s="25"/>
      <c r="K39" s="3"/>
    </row>
    <row r="40" spans="2:11" s="4" customFormat="1" ht="21" customHeight="1" x14ac:dyDescent="0.3">
      <c r="B40" s="80" t="s">
        <v>57</v>
      </c>
      <c r="C40" s="75" t="s">
        <v>48</v>
      </c>
      <c r="D40" s="75"/>
      <c r="E40" s="75"/>
      <c r="F40" s="75"/>
      <c r="G40" s="27">
        <v>6000</v>
      </c>
      <c r="H40" s="102">
        <v>0</v>
      </c>
      <c r="I40" s="25"/>
      <c r="K40" s="3"/>
    </row>
    <row r="41" spans="2:11" s="4" customFormat="1" ht="20.100000000000001" customHeight="1" x14ac:dyDescent="0.3">
      <c r="B41" s="80" t="s">
        <v>58</v>
      </c>
      <c r="C41" s="4" t="s">
        <v>54</v>
      </c>
      <c r="G41" s="78" t="s">
        <v>138</v>
      </c>
      <c r="H41" s="102">
        <v>0</v>
      </c>
      <c r="I41" s="3"/>
      <c r="K41" s="3"/>
    </row>
    <row r="42" spans="2:11" s="4" customFormat="1" ht="27.6" customHeight="1" x14ac:dyDescent="0.3">
      <c r="B42" s="80" t="s">
        <v>59</v>
      </c>
      <c r="C42" s="111" t="s">
        <v>45</v>
      </c>
      <c r="D42" s="111"/>
      <c r="E42" s="111"/>
      <c r="F42" s="111"/>
      <c r="G42" s="122" t="s">
        <v>49</v>
      </c>
      <c r="H42" s="133">
        <v>0</v>
      </c>
      <c r="I42" s="3"/>
      <c r="K42" s="3"/>
    </row>
    <row r="43" spans="2:11" s="4" customFormat="1" ht="20.100000000000001" customHeight="1" x14ac:dyDescent="0.3">
      <c r="B43" s="80" t="s">
        <v>60</v>
      </c>
      <c r="C43" s="112" t="s">
        <v>46</v>
      </c>
      <c r="D43" s="112"/>
      <c r="E43" s="112"/>
      <c r="F43" s="112"/>
      <c r="G43" s="122"/>
      <c r="H43" s="134"/>
      <c r="I43" s="3"/>
      <c r="K43" s="3"/>
    </row>
    <row r="44" spans="2:11" s="4" customFormat="1" ht="25.8" customHeight="1" x14ac:dyDescent="0.3">
      <c r="B44" s="80" t="s">
        <v>61</v>
      </c>
      <c r="C44" s="111" t="s">
        <v>139</v>
      </c>
      <c r="D44" s="111"/>
      <c r="E44" s="111"/>
      <c r="F44" s="111"/>
      <c r="G44" s="78" t="s">
        <v>140</v>
      </c>
      <c r="H44" s="102">
        <v>0</v>
      </c>
      <c r="I44" s="3"/>
      <c r="K44" s="3"/>
    </row>
    <row r="45" spans="2:11" s="4" customFormat="1" ht="28.8" customHeight="1" x14ac:dyDescent="0.3">
      <c r="B45" s="80" t="s">
        <v>62</v>
      </c>
      <c r="C45" s="111" t="s">
        <v>141</v>
      </c>
      <c r="D45" s="111"/>
      <c r="E45" s="111"/>
      <c r="F45" s="111"/>
      <c r="G45" s="78" t="s">
        <v>47</v>
      </c>
      <c r="H45" s="102">
        <v>0</v>
      </c>
      <c r="I45" s="3"/>
      <c r="K45" s="3"/>
    </row>
    <row r="46" spans="2:11" s="4" customFormat="1" ht="28.8" customHeight="1" x14ac:dyDescent="0.3">
      <c r="B46" s="80" t="s">
        <v>63</v>
      </c>
      <c r="C46" s="111" t="s">
        <v>142</v>
      </c>
      <c r="D46" s="111"/>
      <c r="E46" s="111"/>
      <c r="F46" s="111"/>
      <c r="G46" s="78" t="s">
        <v>47</v>
      </c>
      <c r="H46" s="102">
        <v>0</v>
      </c>
      <c r="I46" s="70"/>
      <c r="K46" s="70"/>
    </row>
    <row r="47" spans="2:11" s="4" customFormat="1" ht="20.100000000000001" customHeight="1" x14ac:dyDescent="0.3">
      <c r="B47" s="80" t="s">
        <v>64</v>
      </c>
      <c r="C47" s="4" t="s">
        <v>143</v>
      </c>
      <c r="G47" s="78" t="s">
        <v>148</v>
      </c>
      <c r="H47" s="102">
        <v>0</v>
      </c>
      <c r="I47" s="3"/>
      <c r="K47" s="3"/>
    </row>
    <row r="48" spans="2:11" s="4" customFormat="1" ht="20.100000000000001" customHeight="1" x14ac:dyDescent="0.3">
      <c r="B48" s="80" t="s">
        <v>67</v>
      </c>
      <c r="C48" s="4" t="s">
        <v>69</v>
      </c>
      <c r="G48" s="78" t="s">
        <v>70</v>
      </c>
      <c r="H48" s="102">
        <v>0</v>
      </c>
      <c r="I48" s="3"/>
      <c r="K48" s="3"/>
    </row>
    <row r="49" spans="2:17" s="4" customFormat="1" ht="20.100000000000001" customHeight="1" x14ac:dyDescent="0.3">
      <c r="B49" s="80" t="s">
        <v>68</v>
      </c>
      <c r="C49" s="4" t="s">
        <v>72</v>
      </c>
      <c r="G49" s="29">
        <v>3500</v>
      </c>
      <c r="H49" s="102">
        <v>0</v>
      </c>
      <c r="I49" s="3"/>
      <c r="K49" s="3"/>
    </row>
    <row r="50" spans="2:17" s="4" customFormat="1" ht="20.100000000000001" customHeight="1" x14ac:dyDescent="0.3">
      <c r="B50" s="3" t="s">
        <v>71</v>
      </c>
      <c r="C50" s="4" t="s">
        <v>73</v>
      </c>
      <c r="D50" s="51"/>
      <c r="E50" s="109"/>
      <c r="F50" s="110"/>
      <c r="H50" s="102">
        <f>SUM('Kalkulator Anak'!J21:'Kalkulator Anak'!T21)</f>
        <v>0</v>
      </c>
      <c r="I50" s="3"/>
      <c r="K50" s="3"/>
    </row>
    <row r="51" spans="2:17" s="3" customFormat="1" ht="20.399999999999999" customHeight="1" x14ac:dyDescent="0.3">
      <c r="B51" s="3" t="s">
        <v>144</v>
      </c>
      <c r="C51" s="82" t="s">
        <v>150</v>
      </c>
      <c r="D51" s="135"/>
      <c r="E51" s="136"/>
      <c r="F51" s="82"/>
      <c r="G51" s="26" t="s">
        <v>138</v>
      </c>
      <c r="H51" s="102" t="str">
        <f>IFERROR(('KALKULATOR INSURAN NYAWA KWSP'!L5+'KALKULATOR INSURAN NYAWA KWSP'!L9:L10),"0")</f>
        <v>0</v>
      </c>
    </row>
    <row r="52" spans="2:17" ht="20.100000000000001" customHeight="1" x14ac:dyDescent="0.25">
      <c r="B52" s="80" t="s">
        <v>99</v>
      </c>
      <c r="C52" s="112" t="s">
        <v>101</v>
      </c>
      <c r="D52" s="112"/>
      <c r="E52" s="112"/>
      <c r="F52" s="112"/>
      <c r="G52" s="28" t="s">
        <v>52</v>
      </c>
      <c r="H52" s="103">
        <v>0</v>
      </c>
    </row>
    <row r="53" spans="2:17" ht="20.100000000000001" customHeight="1" x14ac:dyDescent="0.25">
      <c r="B53" s="54" t="s">
        <v>100</v>
      </c>
      <c r="C53" s="112" t="s">
        <v>103</v>
      </c>
      <c r="D53" s="112"/>
      <c r="E53" s="112"/>
      <c r="F53" s="112"/>
      <c r="G53" s="78" t="s">
        <v>52</v>
      </c>
      <c r="H53" s="103">
        <v>0</v>
      </c>
    </row>
    <row r="54" spans="2:17" ht="20.100000000000001" customHeight="1" x14ac:dyDescent="0.25">
      <c r="B54" s="54" t="s">
        <v>102</v>
      </c>
      <c r="C54" s="112" t="s">
        <v>105</v>
      </c>
      <c r="D54" s="112"/>
      <c r="E54" s="112"/>
      <c r="F54" s="112"/>
      <c r="G54" s="78" t="s">
        <v>106</v>
      </c>
      <c r="H54" s="103">
        <v>0</v>
      </c>
    </row>
    <row r="55" spans="2:17" ht="20.100000000000001" customHeight="1" thickBot="1" x14ac:dyDescent="0.3">
      <c r="B55" s="54" t="s">
        <v>104</v>
      </c>
      <c r="C55" s="108" t="s">
        <v>107</v>
      </c>
      <c r="D55" s="108"/>
      <c r="E55" s="108"/>
      <c r="F55" s="108"/>
      <c r="G55" s="108"/>
      <c r="H55" s="108"/>
      <c r="I55" s="49">
        <f>I35+H36+H38+H39+H40+H41+H42+H44+H45+H46+H47+H48+H49+H50+H51+H52+H53+H54</f>
        <v>9000</v>
      </c>
      <c r="K55" s="80"/>
    </row>
    <row r="56" spans="2:17" ht="20.100000000000001" customHeight="1" thickTop="1" x14ac:dyDescent="0.25">
      <c r="B56" s="54"/>
      <c r="I56" s="80"/>
      <c r="K56" s="80"/>
    </row>
    <row r="57" spans="2:17" ht="20.100000000000001" customHeight="1" thickBot="1" x14ac:dyDescent="0.3">
      <c r="B57" s="120" t="s">
        <v>145</v>
      </c>
      <c r="C57" s="120"/>
      <c r="D57" s="120"/>
      <c r="E57" s="120"/>
      <c r="F57" s="120"/>
      <c r="G57" s="120"/>
      <c r="H57" s="120"/>
      <c r="I57" s="80"/>
      <c r="K57" s="48">
        <f>MAX(0,K31-I55)</f>
        <v>0</v>
      </c>
    </row>
    <row r="58" spans="2:17" ht="20.100000000000001" customHeight="1" thickTop="1" x14ac:dyDescent="0.25">
      <c r="B58" s="37"/>
      <c r="C58" s="37"/>
      <c r="D58" s="37"/>
      <c r="E58" s="37"/>
      <c r="F58" s="37"/>
      <c r="G58" s="37"/>
      <c r="H58" s="37"/>
    </row>
    <row r="59" spans="2:17" ht="20.100000000000001" customHeight="1" x14ac:dyDescent="0.25">
      <c r="B59" s="121" t="s">
        <v>108</v>
      </c>
      <c r="C59" s="121"/>
      <c r="D59" s="121"/>
      <c r="E59" s="121"/>
      <c r="F59" s="121"/>
      <c r="G59" s="121"/>
      <c r="H59" s="121"/>
      <c r="I59" s="121"/>
      <c r="J59" s="121"/>
      <c r="K59" s="121"/>
    </row>
    <row r="60" spans="2:17" ht="20.100000000000001" customHeight="1" thickBot="1" x14ac:dyDescent="0.3"/>
    <row r="61" spans="2:17" s="4" customFormat="1" ht="20.100000000000001" customHeight="1" thickBot="1" x14ac:dyDescent="0.35">
      <c r="B61" s="3" t="s">
        <v>109</v>
      </c>
      <c r="C61" s="4" t="s">
        <v>111</v>
      </c>
      <c r="H61" s="42" t="str">
        <f>_xlfn.IFNA(VLOOKUP(K57,O63:Q73,1),"0")</f>
        <v>0</v>
      </c>
      <c r="I61" s="3"/>
      <c r="K61" s="42" t="str">
        <f>_xlfn.IFNA(VLOOKUP(K57,O63:Q73,2),"0")</f>
        <v>0</v>
      </c>
      <c r="M61" s="76" t="s">
        <v>151</v>
      </c>
      <c r="O61" s="117">
        <v>2019</v>
      </c>
      <c r="P61" s="118"/>
      <c r="Q61" s="119"/>
    </row>
    <row r="62" spans="2:17" s="32" customFormat="1" ht="20.100000000000001" customHeight="1" thickBot="1" x14ac:dyDescent="0.35">
      <c r="B62" s="3" t="s">
        <v>110</v>
      </c>
      <c r="C62" s="32" t="s">
        <v>112</v>
      </c>
      <c r="H62" s="42">
        <f>+K57-H61</f>
        <v>0</v>
      </c>
      <c r="K62" s="42">
        <f>H62*M62</f>
        <v>0</v>
      </c>
      <c r="M62" s="61" t="str">
        <f>_xlfn.IFNA(VLOOKUP(K57,O63:Q73,3),"0.00")</f>
        <v>0.00</v>
      </c>
      <c r="N62" s="79"/>
      <c r="O62" s="117" t="s">
        <v>113</v>
      </c>
      <c r="P62" s="118"/>
      <c r="Q62" s="119"/>
    </row>
    <row r="63" spans="2:17" s="3" customFormat="1" ht="20.100000000000001" customHeight="1" thickBot="1" x14ac:dyDescent="0.35">
      <c r="B63" s="80" t="s">
        <v>115</v>
      </c>
      <c r="C63" s="120" t="s">
        <v>116</v>
      </c>
      <c r="D63" s="120"/>
      <c r="E63" s="120"/>
      <c r="F63" s="120"/>
      <c r="G63" s="120"/>
      <c r="H63" s="80"/>
      <c r="I63" s="80"/>
      <c r="J63" s="80"/>
      <c r="K63" s="46">
        <f>K61+K62</f>
        <v>0</v>
      </c>
      <c r="M63" s="80"/>
      <c r="N63" s="80"/>
      <c r="O63" s="44">
        <v>5000</v>
      </c>
      <c r="P63" s="44">
        <v>0</v>
      </c>
      <c r="Q63" s="45">
        <v>0</v>
      </c>
    </row>
    <row r="64" spans="2:17" ht="20.100000000000001" customHeight="1" thickTop="1" x14ac:dyDescent="0.25">
      <c r="B64" s="43"/>
      <c r="C64" s="43"/>
      <c r="D64" s="43"/>
      <c r="E64" s="43"/>
      <c r="F64" s="43"/>
      <c r="G64" s="43"/>
      <c r="H64" s="43"/>
      <c r="I64" s="43"/>
      <c r="J64" s="43"/>
      <c r="K64" s="43"/>
      <c r="O64" s="38">
        <v>15000</v>
      </c>
      <c r="P64" s="38">
        <v>150</v>
      </c>
      <c r="Q64" s="39">
        <v>0.01</v>
      </c>
    </row>
    <row r="65" spans="2:17" ht="20.100000000000001" customHeight="1" x14ac:dyDescent="0.25">
      <c r="O65" s="38">
        <v>35000</v>
      </c>
      <c r="P65" s="38">
        <v>450</v>
      </c>
      <c r="Q65" s="39">
        <v>0.03</v>
      </c>
    </row>
    <row r="66" spans="2:17" ht="20.100000000000001" customHeight="1" x14ac:dyDescent="0.25">
      <c r="B66" s="121" t="s">
        <v>114</v>
      </c>
      <c r="C66" s="121"/>
      <c r="D66" s="121"/>
      <c r="E66" s="121"/>
      <c r="F66" s="121"/>
      <c r="G66" s="121"/>
      <c r="H66" s="121"/>
      <c r="I66" s="121"/>
      <c r="J66" s="121"/>
      <c r="K66" s="121"/>
      <c r="O66" s="38">
        <v>50000</v>
      </c>
      <c r="P66" s="38">
        <v>1200</v>
      </c>
      <c r="Q66" s="39">
        <v>0.08</v>
      </c>
    </row>
    <row r="67" spans="2:17" ht="20.100000000000001" customHeight="1" x14ac:dyDescent="0.25">
      <c r="O67" s="38">
        <v>70000</v>
      </c>
      <c r="P67" s="38">
        <v>2800</v>
      </c>
      <c r="Q67" s="39">
        <v>0.14000000000000001</v>
      </c>
    </row>
    <row r="68" spans="2:17" ht="20.100000000000001" customHeight="1" x14ac:dyDescent="0.25">
      <c r="B68" s="3" t="s">
        <v>117</v>
      </c>
      <c r="C68" s="4" t="s">
        <v>118</v>
      </c>
      <c r="D68" s="4"/>
      <c r="E68" s="4"/>
      <c r="F68" s="4"/>
      <c r="G68" s="4"/>
      <c r="H68" s="4"/>
      <c r="J68" s="4"/>
      <c r="K68" s="104">
        <v>0</v>
      </c>
      <c r="O68" s="38">
        <v>100000</v>
      </c>
      <c r="P68" s="38">
        <v>6300</v>
      </c>
      <c r="Q68" s="39">
        <v>0.21</v>
      </c>
    </row>
    <row r="69" spans="2:17" ht="20.100000000000001" customHeight="1" x14ac:dyDescent="0.25">
      <c r="B69" s="3" t="s">
        <v>119</v>
      </c>
      <c r="C69" s="4" t="s">
        <v>120</v>
      </c>
      <c r="D69" s="4"/>
      <c r="E69" s="4"/>
      <c r="F69" s="4"/>
      <c r="G69" s="4"/>
      <c r="H69" s="4"/>
      <c r="J69" s="4"/>
      <c r="K69" s="104">
        <v>0</v>
      </c>
      <c r="O69" s="38">
        <v>250000</v>
      </c>
      <c r="P69" s="38">
        <v>36000</v>
      </c>
      <c r="Q69" s="39">
        <v>0.24</v>
      </c>
    </row>
    <row r="70" spans="2:17" ht="20.100000000000001" customHeight="1" x14ac:dyDescent="0.25">
      <c r="B70" s="3" t="s">
        <v>121</v>
      </c>
      <c r="C70" s="4" t="s">
        <v>122</v>
      </c>
      <c r="D70" s="4"/>
      <c r="E70" s="4"/>
      <c r="F70" s="4"/>
      <c r="G70" s="4"/>
      <c r="H70" s="4"/>
      <c r="J70" s="4"/>
      <c r="K70" s="104">
        <v>0</v>
      </c>
      <c r="O70" s="38">
        <v>400000</v>
      </c>
      <c r="P70" s="38">
        <v>36750</v>
      </c>
      <c r="Q70" s="40">
        <v>0.245</v>
      </c>
    </row>
    <row r="71" spans="2:17" ht="20.100000000000001" customHeight="1" thickBot="1" x14ac:dyDescent="0.3">
      <c r="B71" s="80" t="s">
        <v>123</v>
      </c>
      <c r="C71" s="120" t="s">
        <v>134</v>
      </c>
      <c r="D71" s="120"/>
      <c r="E71" s="120"/>
      <c r="F71" s="120"/>
      <c r="G71" s="120"/>
      <c r="H71" s="4"/>
      <c r="I71" s="80"/>
      <c r="J71" s="4"/>
      <c r="K71" s="47">
        <f>IF(K63-SUM(K68:K70)&gt;=0,K63-SUM(K68:K70),0)</f>
        <v>0</v>
      </c>
      <c r="O71" s="38">
        <v>600000</v>
      </c>
      <c r="P71" s="38">
        <v>50000</v>
      </c>
      <c r="Q71" s="40">
        <v>0.25</v>
      </c>
    </row>
    <row r="72" spans="2:17" ht="20.100000000000001" customHeight="1" thickTop="1" x14ac:dyDescent="0.25">
      <c r="B72" s="3"/>
      <c r="C72" s="4"/>
      <c r="D72" s="4"/>
      <c r="E72" s="4"/>
      <c r="F72" s="4"/>
      <c r="G72" s="4"/>
      <c r="H72" s="4"/>
      <c r="J72" s="4"/>
      <c r="O72" s="38">
        <v>1000000</v>
      </c>
      <c r="P72" s="38">
        <v>104000</v>
      </c>
      <c r="Q72" s="40">
        <v>0.26</v>
      </c>
    </row>
    <row r="73" spans="2:17" ht="45" customHeight="1" thickBot="1" x14ac:dyDescent="0.3">
      <c r="B73" s="3"/>
      <c r="C73" s="4"/>
      <c r="D73" s="4"/>
      <c r="E73" s="4"/>
      <c r="F73" s="4"/>
      <c r="G73" s="4"/>
      <c r="H73" s="4"/>
      <c r="J73" s="4"/>
      <c r="O73" s="83">
        <v>1000001</v>
      </c>
      <c r="P73" s="73">
        <v>237650</v>
      </c>
      <c r="Q73" s="41">
        <v>0.28000000000000003</v>
      </c>
    </row>
    <row r="74" spans="2:17" ht="20.100000000000001" customHeight="1" x14ac:dyDescent="0.25">
      <c r="B74" s="121" t="s">
        <v>127</v>
      </c>
      <c r="C74" s="121"/>
      <c r="D74" s="121"/>
      <c r="E74" s="121"/>
      <c r="F74" s="121"/>
      <c r="G74" s="121"/>
      <c r="H74" s="121"/>
      <c r="I74" s="121"/>
      <c r="J74" s="121"/>
      <c r="K74" s="121"/>
    </row>
    <row r="76" spans="2:17" s="4" customFormat="1" ht="20.100000000000001" customHeight="1" x14ac:dyDescent="0.3">
      <c r="B76" s="3" t="s">
        <v>124</v>
      </c>
      <c r="C76" s="4" t="s">
        <v>126</v>
      </c>
      <c r="I76" s="3"/>
      <c r="K76" s="104">
        <v>0</v>
      </c>
    </row>
    <row r="77" spans="2:17" s="4" customFormat="1" ht="20.100000000000001" customHeight="1" x14ac:dyDescent="0.3">
      <c r="B77" s="3" t="s">
        <v>125</v>
      </c>
      <c r="C77" s="4" t="s">
        <v>128</v>
      </c>
      <c r="I77" s="3"/>
      <c r="K77" s="104">
        <v>0</v>
      </c>
    </row>
    <row r="78" spans="2:17" ht="20.100000000000001" customHeight="1" thickBot="1" x14ac:dyDescent="0.3">
      <c r="B78" s="80" t="s">
        <v>129</v>
      </c>
      <c r="C78" s="120" t="s">
        <v>133</v>
      </c>
      <c r="D78" s="120"/>
      <c r="E78" s="120"/>
      <c r="F78" s="120"/>
      <c r="G78" s="120"/>
      <c r="I78" s="80"/>
      <c r="K78" s="84">
        <f>IF(K71&gt;=0, K71-(SUM(K76:K77)), (SUM(K76:K80))-K71)</f>
        <v>0</v>
      </c>
    </row>
    <row r="79" spans="2:17" ht="20.100000000000001" customHeight="1" thickTop="1" x14ac:dyDescent="0.25"/>
    <row r="80" spans="2:17" ht="20.100000000000001" customHeight="1" x14ac:dyDescent="0.25">
      <c r="B80" s="50" t="s">
        <v>130</v>
      </c>
      <c r="C80" s="4" t="s">
        <v>149</v>
      </c>
      <c r="K80" s="104">
        <v>0</v>
      </c>
    </row>
    <row r="81" spans="2:13" ht="20.100000000000001" customHeight="1" x14ac:dyDescent="0.25">
      <c r="M81" s="60"/>
    </row>
    <row r="82" spans="2:13" ht="20.100000000000001" customHeight="1" thickBot="1" x14ac:dyDescent="0.3">
      <c r="B82" s="131" t="s">
        <v>132</v>
      </c>
      <c r="C82" s="131"/>
      <c r="D82" s="131"/>
      <c r="E82" s="131"/>
      <c r="F82" s="131"/>
      <c r="G82" s="131"/>
      <c r="H82" s="131"/>
      <c r="I82" s="131"/>
      <c r="K82" s="85">
        <f>IF(K78&gt;=K78, K78-(SUM(K80:K80)), "("&amp;(SUM(K80:K80))-K78&amp;")")</f>
        <v>0</v>
      </c>
    </row>
    <row r="83" spans="2:13" ht="20.100000000000001" customHeight="1" thickTop="1" x14ac:dyDescent="0.25">
      <c r="B83" s="54"/>
      <c r="I83" s="80"/>
      <c r="K83" s="80"/>
    </row>
    <row r="84" spans="2:13" ht="20.100000000000001" customHeight="1" x14ac:dyDescent="0.25">
      <c r="B84" s="125" t="s">
        <v>137</v>
      </c>
      <c r="C84" s="126"/>
      <c r="D84" s="126"/>
      <c r="E84" s="126"/>
      <c r="F84" s="126"/>
      <c r="G84" s="126"/>
      <c r="H84" s="126"/>
      <c r="I84" s="126"/>
      <c r="J84" s="126"/>
      <c r="K84" s="127"/>
    </row>
    <row r="85" spans="2:13" ht="20.100000000000001" customHeight="1" x14ac:dyDescent="0.25">
      <c r="B85" s="128"/>
      <c r="C85" s="129"/>
      <c r="D85" s="129"/>
      <c r="E85" s="129"/>
      <c r="F85" s="129"/>
      <c r="G85" s="129"/>
      <c r="H85" s="129"/>
      <c r="I85" s="129"/>
      <c r="J85" s="129"/>
      <c r="K85" s="130"/>
    </row>
    <row r="86" spans="2:13" ht="20.100000000000001" customHeight="1" x14ac:dyDescent="0.25">
      <c r="B86" s="1"/>
      <c r="I86" s="1"/>
      <c r="K86" s="1"/>
    </row>
    <row r="90" spans="2:13" ht="20.100000000000001" customHeight="1" x14ac:dyDescent="0.3">
      <c r="I90"/>
    </row>
  </sheetData>
  <sheetProtection algorithmName="SHA-512" hashValue="K216+STD6L/cj3b/PvnQv7AS4TM+hGqfQaIFf26PqFqr/Sgjg7GqHwD/44azg4CDA/gua/lefR/GUaN3qJ3wuA==" saltValue="sWy42zj9suClzQXO189DHw==" spinCount="100000" sheet="1"/>
  <mergeCells count="51">
    <mergeCell ref="H42:H43"/>
    <mergeCell ref="C52:F52"/>
    <mergeCell ref="C53:F53"/>
    <mergeCell ref="D51:E51"/>
    <mergeCell ref="C36:F36"/>
    <mergeCell ref="C39:F39"/>
    <mergeCell ref="C45:F45"/>
    <mergeCell ref="B84:K85"/>
    <mergeCell ref="B82:I82"/>
    <mergeCell ref="B66:K66"/>
    <mergeCell ref="B74:K74"/>
    <mergeCell ref="C71:G71"/>
    <mergeCell ref="C78:G78"/>
    <mergeCell ref="O61:Q61"/>
    <mergeCell ref="O62:Q62"/>
    <mergeCell ref="C63:G63"/>
    <mergeCell ref="C21:G21"/>
    <mergeCell ref="B33:K33"/>
    <mergeCell ref="C42:F42"/>
    <mergeCell ref="G42:G43"/>
    <mergeCell ref="B59:K59"/>
    <mergeCell ref="B57:H57"/>
    <mergeCell ref="C44:F44"/>
    <mergeCell ref="C22:G22"/>
    <mergeCell ref="C23:F23"/>
    <mergeCell ref="C25:G25"/>
    <mergeCell ref="C26:G26"/>
    <mergeCell ref="C27:G27"/>
    <mergeCell ref="C28:G28"/>
    <mergeCell ref="D2:G3"/>
    <mergeCell ref="C11:K11"/>
    <mergeCell ref="C4:K4"/>
    <mergeCell ref="E6:K6"/>
    <mergeCell ref="E7:K7"/>
    <mergeCell ref="E8:K8"/>
    <mergeCell ref="E9:K9"/>
    <mergeCell ref="C55:H55"/>
    <mergeCell ref="E50:F50"/>
    <mergeCell ref="C46:F46"/>
    <mergeCell ref="C54:F54"/>
    <mergeCell ref="C13:G13"/>
    <mergeCell ref="C14:G14"/>
    <mergeCell ref="C15:G15"/>
    <mergeCell ref="C16:G16"/>
    <mergeCell ref="C19:G19"/>
    <mergeCell ref="C20:G20"/>
    <mergeCell ref="C29:G29"/>
    <mergeCell ref="C30:H30"/>
    <mergeCell ref="C31:G31"/>
    <mergeCell ref="C35:F35"/>
    <mergeCell ref="C43:F43"/>
  </mergeCells>
  <dataValidations count="12">
    <dataValidation type="whole" operator="lessThan" allowBlank="1" showInputMessage="1" showErrorMessage="1" errorTitle="HARAP MAAF" error="Amaun yang di isi adalah melebihi dari amaun yang dibenarkan. Mohon untuk isi semula." sqref="H36" xr:uid="{FD79CC5B-AA04-4920-BF42-6087CCB34508}">
      <formula1>5001</formula1>
    </dataValidation>
    <dataValidation type="whole" operator="lessThan" allowBlank="1" showInputMessage="1" showErrorMessage="1" errorTitle="HARAP MAAF" error="Amaun yang di isi adalah melebihi dari amaun yang dibenarkan. Mohon untuk isi semula." sqref="H38 H52 H53" xr:uid="{0A606A4A-51EF-45E8-8F7A-FA0A8D969913}">
      <formula1>3001</formula1>
    </dataValidation>
    <dataValidation type="whole" operator="lessThan" allowBlank="1" showInputMessage="1" showErrorMessage="1" errorTitle="HARAP MAAF" error="Amaun yang di isi adalah melebihi dari amaun yang dibenarkan. Mohon untuk isi semula." sqref="H39 H40 H42:H43" xr:uid="{362DE3DB-C297-49EC-8CCA-B0354963F4D0}">
      <formula1>6001</formula1>
    </dataValidation>
    <dataValidation type="whole" operator="lessThan" allowBlank="1" showInputMessage="1" showErrorMessage="1" errorTitle="HARAP MAAF" error="Amaun yang di isi adalah melebihi dari amaun yang dibenarkan. Mohon untuk isi semula." sqref="H41" xr:uid="{DE9253B2-1501-4A80-A94E-360FE613845D}">
      <formula1>7001</formula1>
    </dataValidation>
    <dataValidation type="whole" operator="lessThan" allowBlank="1" showInputMessage="1" showErrorMessage="1" errorTitle="HARAP MAAF" error="Amaun yang di isi adalah melebihi dari amaun yang dibenarkan. Mohon untuk isi semula." sqref="H44" xr:uid="{F43B083D-44DC-409A-BFF6-68E634AFDD41}">
      <formula1>2501</formula1>
    </dataValidation>
    <dataValidation type="whole" operator="lessThan" allowBlank="1" showInputMessage="1" showErrorMessage="1" errorTitle="HARAP MAAF" error="Amaun yang di isi adalah melebihi dari amaun yang dibenarkan. Mohon untuk isi semula." sqref="H45 H46" xr:uid="{FBFD1B20-AE1F-42E0-8772-E932F9724E60}">
      <formula1>1001</formula1>
    </dataValidation>
    <dataValidation type="whole" operator="lessThan" allowBlank="1" showInputMessage="1" showErrorMessage="1" errorTitle="HARAP MAAF" error="Amaun yang di isi adalah melebihi dari amaun yang dibenarkan. Mohon untuk isi semula." sqref="H47" xr:uid="{02854519-88EA-41C2-8AB5-1EFBD8B9C586}">
      <formula1>8001</formula1>
    </dataValidation>
    <dataValidation type="whole" operator="lessThan" allowBlank="1" showInputMessage="1" showErrorMessage="1" errorTitle="HARAP MAAF" error="Amaun yang di isi adalah melebihi dari amaun yang dibenarkan. Mohon untuk isi semula." sqref="H48" xr:uid="{BD743392-C19D-49A2-B443-2CE2FB343B7C}">
      <formula1>4001</formula1>
    </dataValidation>
    <dataValidation type="whole" operator="lessThan" allowBlank="1" showInputMessage="1" showErrorMessage="1" errorTitle="HARAP MAAF" error="Amaun yang di isi adalah melebihi dari amaun yang dibenarkan. Mohon untuk isi semula." sqref="H49" xr:uid="{3AA1C0CB-6F3E-4B40-8383-FBEC1DC820F2}">
      <formula1>3501</formula1>
    </dataValidation>
    <dataValidation type="whole" operator="lessThan" allowBlank="1" showInputMessage="1" showErrorMessage="1" errorTitle="HARAP MAAF" error="Amaun yang di isi adalah melebihi dari amaun yang dibenarkan. Mohon untuk isi semula." sqref="H54" xr:uid="{9057F036-47A9-4541-AEFC-6579E1B9BD7E}">
      <formula1>251</formula1>
    </dataValidation>
    <dataValidation operator="lessThan" allowBlank="1" showInputMessage="1" showErrorMessage="1" errorTitle="HARAP MAAF" error="Amaun yang di isi adalah melebihi dari amaun yang dibenarkan. Mohon untuk isi semula." sqref="H51" xr:uid="{997A89CB-B26C-4BB2-92FB-AB62763677B0}"/>
    <dataValidation type="list" allowBlank="1" showInputMessage="1" showErrorMessage="1" sqref="E9:K9" xr:uid="{AF007CFF-28BC-4646-9A3C-1A546EF892D4}">
      <formula1>"Bersama atas nama suami, Bersama atas nama isteri, Berasingan, Diri sendiri di mana suami/ isteri tiada punca pendapatan atau ada pendapatan dikecualikan cukai, Diri sendiri (Bujang / janda/ si mati)"</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CEC7-7FED-484D-93D7-3CBFE586719C}">
  <sheetPr codeName="Sheet2"/>
  <dimension ref="B2:T24"/>
  <sheetViews>
    <sheetView showGridLines="0" topLeftCell="A7" workbookViewId="0">
      <selection activeCell="S17" sqref="S17:S18"/>
    </sheetView>
  </sheetViews>
  <sheetFormatPr defaultRowHeight="20.100000000000001" customHeight="1" x14ac:dyDescent="0.3"/>
  <cols>
    <col min="1" max="1" width="2.77734375" customWidth="1"/>
    <col min="2" max="2" width="8.5546875" customWidth="1"/>
    <col min="3" max="3" width="9.109375" customWidth="1"/>
    <col min="4" max="4" width="9.44140625" customWidth="1"/>
    <col min="5" max="5" width="10.5546875" customWidth="1"/>
    <col min="6" max="6" width="9.77734375" customWidth="1"/>
    <col min="7" max="7" width="13.88671875" customWidth="1"/>
    <col min="8" max="8" width="6" customWidth="1"/>
    <col min="9" max="9" width="9.88671875" customWidth="1"/>
    <col min="10" max="10" width="19.6640625" customWidth="1"/>
    <col min="11" max="11" width="3" customWidth="1"/>
    <col min="16" max="16" width="10.77734375" customWidth="1"/>
    <col min="17" max="17" width="13" customWidth="1"/>
    <col min="18" max="18" width="5.6640625" customWidth="1"/>
    <col min="19" max="19" width="10" customWidth="1"/>
    <col min="20" max="20" width="17.5546875" customWidth="1"/>
  </cols>
  <sheetData>
    <row r="2" spans="2:20" ht="20.100000000000001" customHeight="1" x14ac:dyDescent="0.3">
      <c r="B2" s="144" t="s">
        <v>135</v>
      </c>
      <c r="C2" s="144"/>
      <c r="D2" s="144"/>
      <c r="E2" s="144"/>
      <c r="F2" s="144"/>
      <c r="G2" s="144"/>
      <c r="H2" s="144"/>
      <c r="I2" s="144"/>
      <c r="J2" s="144"/>
      <c r="K2" s="144"/>
      <c r="L2" s="144"/>
      <c r="M2" s="144"/>
      <c r="N2" s="144"/>
      <c r="O2" s="144"/>
      <c r="P2" s="144"/>
      <c r="Q2" s="144"/>
      <c r="R2" s="144"/>
      <c r="S2" s="144"/>
      <c r="T2" s="144"/>
    </row>
    <row r="3" spans="2:20" ht="20.100000000000001" customHeight="1" x14ac:dyDescent="0.3">
      <c r="B3" s="145" t="s">
        <v>74</v>
      </c>
      <c r="C3" s="146"/>
      <c r="D3" s="146"/>
      <c r="E3" s="146"/>
      <c r="F3" s="146"/>
      <c r="G3" s="146"/>
      <c r="H3" s="146"/>
      <c r="I3" s="146"/>
      <c r="J3" s="146"/>
      <c r="L3" s="149" t="s">
        <v>80</v>
      </c>
      <c r="M3" s="149"/>
      <c r="N3" s="149"/>
      <c r="O3" s="149"/>
      <c r="P3" s="149"/>
      <c r="Q3" s="149"/>
      <c r="R3" s="149"/>
      <c r="S3" s="149"/>
      <c r="T3" s="149"/>
    </row>
    <row r="4" spans="2:20" s="30" customFormat="1" ht="20.100000000000001" customHeight="1" x14ac:dyDescent="0.25">
      <c r="B4" s="120" t="s">
        <v>79</v>
      </c>
      <c r="C4" s="120"/>
      <c r="D4" s="120"/>
      <c r="E4" s="120"/>
      <c r="F4" s="120"/>
      <c r="G4" s="120"/>
      <c r="H4" s="120"/>
      <c r="I4" s="120"/>
      <c r="J4" s="120"/>
      <c r="L4" s="120" t="s">
        <v>81</v>
      </c>
      <c r="M4" s="120"/>
      <c r="N4" s="120"/>
      <c r="O4" s="120"/>
      <c r="P4" s="120"/>
      <c r="Q4" s="120"/>
      <c r="R4" s="120"/>
      <c r="S4" s="120"/>
      <c r="T4" s="120"/>
    </row>
    <row r="5" spans="2:20" s="30" customFormat="1" ht="20.100000000000001" customHeight="1" x14ac:dyDescent="0.25">
      <c r="B5" s="147" t="s">
        <v>75</v>
      </c>
      <c r="C5" s="147"/>
      <c r="D5" s="147"/>
      <c r="E5" s="147"/>
      <c r="F5" s="147"/>
      <c r="G5" s="148" t="s">
        <v>76</v>
      </c>
      <c r="H5" s="141"/>
      <c r="I5" s="148" t="s">
        <v>77</v>
      </c>
      <c r="J5" s="148" t="s">
        <v>78</v>
      </c>
      <c r="L5" s="150" t="s">
        <v>75</v>
      </c>
      <c r="M5" s="150"/>
      <c r="N5" s="150"/>
      <c r="O5" s="150"/>
      <c r="P5" s="150"/>
      <c r="Q5" s="150" t="s">
        <v>82</v>
      </c>
      <c r="R5" s="151"/>
      <c r="S5" s="150" t="s">
        <v>77</v>
      </c>
      <c r="T5" s="150" t="s">
        <v>78</v>
      </c>
    </row>
    <row r="6" spans="2:20" s="30" customFormat="1" ht="20.100000000000001" customHeight="1" x14ac:dyDescent="0.25">
      <c r="B6" s="147"/>
      <c r="C6" s="147"/>
      <c r="D6" s="147"/>
      <c r="E6" s="147"/>
      <c r="F6" s="147"/>
      <c r="G6" s="148"/>
      <c r="H6" s="141"/>
      <c r="I6" s="148"/>
      <c r="J6" s="148"/>
      <c r="L6" s="150"/>
      <c r="M6" s="150"/>
      <c r="N6" s="150"/>
      <c r="O6" s="150"/>
      <c r="P6" s="150"/>
      <c r="Q6" s="150"/>
      <c r="R6" s="151"/>
      <c r="S6" s="150"/>
      <c r="T6" s="150"/>
    </row>
    <row r="7" spans="2:20" s="30" customFormat="1" ht="20.100000000000001" customHeight="1" x14ac:dyDescent="0.25">
      <c r="B7" s="147"/>
      <c r="C7" s="147"/>
      <c r="D7" s="147"/>
      <c r="E7" s="147"/>
      <c r="F7" s="147"/>
      <c r="G7" s="148"/>
      <c r="H7" s="141"/>
      <c r="I7" s="148"/>
      <c r="J7" s="148"/>
      <c r="L7" s="150"/>
      <c r="M7" s="150"/>
      <c r="N7" s="150"/>
      <c r="O7" s="150"/>
      <c r="P7" s="150"/>
      <c r="Q7" s="150"/>
      <c r="R7" s="151"/>
      <c r="S7" s="150"/>
      <c r="T7" s="150"/>
    </row>
    <row r="8" spans="2:20" s="30" customFormat="1" ht="20.100000000000001" customHeight="1" x14ac:dyDescent="0.25">
      <c r="B8" s="19" t="s">
        <v>90</v>
      </c>
      <c r="L8" s="142" t="s">
        <v>73</v>
      </c>
      <c r="M8" s="142"/>
      <c r="N8" s="142"/>
      <c r="O8" s="142"/>
      <c r="P8" s="142"/>
    </row>
    <row r="9" spans="2:20" s="30" customFormat="1" ht="20.100000000000001" customHeight="1" x14ac:dyDescent="0.25">
      <c r="B9" s="30" t="s">
        <v>83</v>
      </c>
      <c r="G9" s="31">
        <v>2000</v>
      </c>
      <c r="H9" s="3" t="s">
        <v>89</v>
      </c>
      <c r="I9" s="93">
        <v>0</v>
      </c>
      <c r="J9" s="80">
        <f>G9*I9</f>
        <v>0</v>
      </c>
      <c r="L9" s="111" t="s">
        <v>83</v>
      </c>
      <c r="M9" s="111"/>
      <c r="N9" s="111"/>
      <c r="O9" s="111"/>
      <c r="P9" s="111"/>
      <c r="Q9" s="31">
        <v>1000</v>
      </c>
      <c r="R9" s="3" t="s">
        <v>89</v>
      </c>
      <c r="S9" s="94">
        <v>0</v>
      </c>
      <c r="T9" s="80">
        <f>Q9*S9</f>
        <v>0</v>
      </c>
    </row>
    <row r="10" spans="2:20" s="30" customFormat="1" ht="20.100000000000001" customHeight="1" x14ac:dyDescent="0.25">
      <c r="B10" s="112" t="s">
        <v>84</v>
      </c>
      <c r="C10" s="112"/>
      <c r="D10" s="112"/>
      <c r="E10" s="112"/>
      <c r="F10" s="112"/>
      <c r="G10" s="112"/>
      <c r="H10" s="112"/>
      <c r="I10" s="112"/>
      <c r="L10" s="111" t="s">
        <v>84</v>
      </c>
      <c r="M10" s="111"/>
      <c r="N10" s="111"/>
      <c r="O10" s="111"/>
      <c r="P10" s="111"/>
      <c r="Q10" s="35"/>
      <c r="R10" s="3"/>
      <c r="S10" s="3"/>
      <c r="T10" s="4"/>
    </row>
    <row r="11" spans="2:20" s="30" customFormat="1" ht="20.100000000000001" customHeight="1" x14ac:dyDescent="0.25">
      <c r="B11" s="3" t="s">
        <v>85</v>
      </c>
      <c r="C11" s="4" t="s">
        <v>86</v>
      </c>
      <c r="G11" s="31">
        <v>2000</v>
      </c>
      <c r="H11" s="3" t="s">
        <v>89</v>
      </c>
      <c r="I11" s="93">
        <v>0</v>
      </c>
      <c r="J11" s="54">
        <f>G11*I11</f>
        <v>0</v>
      </c>
      <c r="L11" s="3" t="s">
        <v>85</v>
      </c>
      <c r="M11" s="143" t="s">
        <v>86</v>
      </c>
      <c r="N11" s="143"/>
      <c r="O11" s="143"/>
      <c r="P11" s="143"/>
      <c r="Q11" s="31">
        <v>1000</v>
      </c>
      <c r="R11" s="3" t="s">
        <v>89</v>
      </c>
      <c r="S11" s="94">
        <v>0</v>
      </c>
      <c r="T11" s="80">
        <f>Q11*S11</f>
        <v>0</v>
      </c>
    </row>
    <row r="12" spans="2:20" s="30" customFormat="1" ht="20.100000000000001" customHeight="1" x14ac:dyDescent="0.25">
      <c r="B12" s="3" t="s">
        <v>85</v>
      </c>
      <c r="C12" s="5" t="s">
        <v>87</v>
      </c>
      <c r="G12" s="31">
        <v>8000</v>
      </c>
      <c r="H12" s="3" t="s">
        <v>89</v>
      </c>
      <c r="I12" s="93">
        <v>0</v>
      </c>
      <c r="J12" s="54">
        <f>G12*I12</f>
        <v>0</v>
      </c>
      <c r="L12" s="3" t="s">
        <v>85</v>
      </c>
      <c r="M12" s="112" t="s">
        <v>98</v>
      </c>
      <c r="N12" s="112"/>
      <c r="O12" s="112"/>
      <c r="P12" s="112"/>
      <c r="Q12" s="31">
        <v>4000</v>
      </c>
      <c r="R12" s="3" t="s">
        <v>89</v>
      </c>
      <c r="S12" s="94">
        <v>0</v>
      </c>
      <c r="T12" s="80">
        <f>Q12*S12</f>
        <v>0</v>
      </c>
    </row>
    <row r="13" spans="2:20" s="30" customFormat="1" ht="20.100000000000001" customHeight="1" x14ac:dyDescent="0.25">
      <c r="B13" s="3" t="s">
        <v>85</v>
      </c>
      <c r="C13" s="5" t="s">
        <v>88</v>
      </c>
      <c r="G13" s="31">
        <v>8000</v>
      </c>
      <c r="H13" s="3" t="s">
        <v>89</v>
      </c>
      <c r="I13" s="93">
        <v>0</v>
      </c>
      <c r="J13" s="54">
        <f>G13*I13</f>
        <v>0</v>
      </c>
      <c r="L13" s="3" t="s">
        <v>85</v>
      </c>
      <c r="M13" s="112" t="s">
        <v>97</v>
      </c>
      <c r="N13" s="112"/>
      <c r="O13" s="112"/>
      <c r="P13" s="112"/>
      <c r="Q13" s="31">
        <v>4000</v>
      </c>
      <c r="R13" s="3" t="s">
        <v>89</v>
      </c>
      <c r="S13" s="94">
        <v>0</v>
      </c>
      <c r="T13" s="80">
        <f>Q13*S13</f>
        <v>0</v>
      </c>
    </row>
    <row r="14" spans="2:20" s="30" customFormat="1" ht="20.100000000000001" customHeight="1" thickBot="1" x14ac:dyDescent="0.3">
      <c r="B14" s="120" t="s">
        <v>11</v>
      </c>
      <c r="C14" s="120"/>
      <c r="D14" s="120"/>
      <c r="E14" s="120"/>
      <c r="F14" s="120"/>
      <c r="G14" s="31"/>
      <c r="H14" s="3"/>
      <c r="I14" s="34"/>
      <c r="J14" s="55">
        <f>J9+J11+J12+J13</f>
        <v>0</v>
      </c>
      <c r="L14" s="140" t="s">
        <v>11</v>
      </c>
      <c r="M14" s="140"/>
      <c r="N14" s="140"/>
      <c r="O14" s="140"/>
      <c r="P14" s="140"/>
      <c r="Q14" s="140"/>
      <c r="T14" s="53">
        <f>T9+T11+T12+T13</f>
        <v>0</v>
      </c>
    </row>
    <row r="15" spans="2:20" s="30" customFormat="1" ht="20.100000000000001" customHeight="1" x14ac:dyDescent="0.25">
      <c r="J15" s="54"/>
    </row>
    <row r="16" spans="2:20" s="4" customFormat="1" ht="20.100000000000001" customHeight="1" x14ac:dyDescent="0.3">
      <c r="B16" s="19" t="s">
        <v>91</v>
      </c>
      <c r="L16" s="19" t="s">
        <v>91</v>
      </c>
    </row>
    <row r="17" spans="2:20" s="4" customFormat="1" ht="20.100000000000001" customHeight="1" x14ac:dyDescent="0.3">
      <c r="B17" s="3" t="s">
        <v>85</v>
      </c>
      <c r="C17" s="4" t="s">
        <v>92</v>
      </c>
      <c r="G17" s="31">
        <v>6000</v>
      </c>
      <c r="H17" s="3" t="s">
        <v>89</v>
      </c>
      <c r="I17" s="93">
        <v>0</v>
      </c>
      <c r="J17" s="77">
        <f>G17*I17</f>
        <v>0</v>
      </c>
      <c r="L17" s="3" t="s">
        <v>85</v>
      </c>
      <c r="M17" s="4" t="s">
        <v>96</v>
      </c>
      <c r="Q17" s="31">
        <v>3000</v>
      </c>
      <c r="R17" s="3" t="s">
        <v>89</v>
      </c>
      <c r="S17" s="94">
        <v>0</v>
      </c>
      <c r="T17" s="80">
        <f>Q17*S17</f>
        <v>0</v>
      </c>
    </row>
    <row r="18" spans="2:20" s="4" customFormat="1" ht="20.100000000000001" customHeight="1" x14ac:dyDescent="0.3">
      <c r="B18" s="33" t="s">
        <v>93</v>
      </c>
      <c r="C18" s="4" t="s">
        <v>94</v>
      </c>
      <c r="G18" s="31">
        <v>14000</v>
      </c>
      <c r="H18" s="3" t="s">
        <v>89</v>
      </c>
      <c r="I18" s="93">
        <v>0</v>
      </c>
      <c r="J18" s="57">
        <f>G18*I18</f>
        <v>0</v>
      </c>
      <c r="L18" s="36" t="s">
        <v>93</v>
      </c>
      <c r="M18" s="4" t="s">
        <v>94</v>
      </c>
      <c r="Q18" s="31">
        <v>7000</v>
      </c>
      <c r="R18" s="3" t="s">
        <v>89</v>
      </c>
      <c r="S18" s="94">
        <v>0</v>
      </c>
      <c r="T18" s="80">
        <f>Q18*S18</f>
        <v>0</v>
      </c>
    </row>
    <row r="19" spans="2:20" s="30" customFormat="1" ht="20.100000000000001" customHeight="1" thickBot="1" x14ac:dyDescent="0.3">
      <c r="B19" s="120" t="s">
        <v>11</v>
      </c>
      <c r="C19" s="120"/>
      <c r="D19" s="120"/>
      <c r="E19" s="120"/>
      <c r="F19" s="120"/>
      <c r="J19" s="55">
        <f>J17+J18</f>
        <v>0</v>
      </c>
      <c r="L19" s="108" t="s">
        <v>11</v>
      </c>
      <c r="M19" s="108"/>
      <c r="N19" s="108"/>
      <c r="O19" s="108"/>
      <c r="P19" s="108"/>
      <c r="Q19" s="108"/>
      <c r="T19" s="53">
        <f>T17+T18</f>
        <v>0</v>
      </c>
    </row>
    <row r="20" spans="2:20" s="30" customFormat="1" ht="20.100000000000001" customHeight="1" x14ac:dyDescent="0.25"/>
    <row r="21" spans="2:20" s="30" customFormat="1" ht="20.100000000000001" customHeight="1" thickBot="1" x14ac:dyDescent="0.3">
      <c r="B21" s="120" t="s">
        <v>95</v>
      </c>
      <c r="C21" s="120"/>
      <c r="D21" s="120"/>
      <c r="E21" s="120"/>
      <c r="F21" s="120"/>
      <c r="G21" s="120"/>
      <c r="H21" s="120"/>
      <c r="I21" s="120"/>
      <c r="J21" s="56">
        <f>J14+J19</f>
        <v>0</v>
      </c>
      <c r="L21" s="120" t="s">
        <v>95</v>
      </c>
      <c r="M21" s="120"/>
      <c r="N21" s="120"/>
      <c r="O21" s="120"/>
      <c r="P21" s="120"/>
      <c r="Q21" s="120"/>
      <c r="R21" s="120"/>
      <c r="S21" s="120"/>
      <c r="T21" s="52">
        <f>T14+T19</f>
        <v>0</v>
      </c>
    </row>
    <row r="22" spans="2:20" s="30" customFormat="1" ht="20.100000000000001" customHeight="1" thickTop="1" x14ac:dyDescent="0.25"/>
    <row r="23" spans="2:20" s="30" customFormat="1" ht="20.100000000000001" customHeight="1" x14ac:dyDescent="0.25"/>
    <row r="24" spans="2:20" ht="20.100000000000001" customHeight="1" x14ac:dyDescent="0.3">
      <c r="J24" s="139"/>
      <c r="K24" s="139"/>
      <c r="L24" s="139"/>
      <c r="M24" s="58"/>
      <c r="N24" s="59"/>
    </row>
  </sheetData>
  <sheetProtection algorithmName="SHA-512" hashValue="9UFyMcjCL0gDjvU7289ua1ye5u2KJEbIhq9/z5TdhOQMdi1qvppkDq19Kua97P7FPYlvbfdi6oS/1gLQAN6TPw==" saltValue="2d03qVqqZXqgtxj9Kdy5VQ==" spinCount="100000" sheet="1" objects="1" scenarios="1"/>
  <mergeCells count="29">
    <mergeCell ref="B2:T2"/>
    <mergeCell ref="B3:J3"/>
    <mergeCell ref="B5:F7"/>
    <mergeCell ref="G5:G7"/>
    <mergeCell ref="I5:I7"/>
    <mergeCell ref="J5:J7"/>
    <mergeCell ref="L3:T3"/>
    <mergeCell ref="L4:T4"/>
    <mergeCell ref="L5:P7"/>
    <mergeCell ref="Q5:Q7"/>
    <mergeCell ref="S5:S7"/>
    <mergeCell ref="T5:T7"/>
    <mergeCell ref="R5:R7"/>
    <mergeCell ref="B10:I10"/>
    <mergeCell ref="M13:P13"/>
    <mergeCell ref="B19:F19"/>
    <mergeCell ref="B21:I21"/>
    <mergeCell ref="B4:J4"/>
    <mergeCell ref="H5:H7"/>
    <mergeCell ref="L8:P8"/>
    <mergeCell ref="L9:P9"/>
    <mergeCell ref="L10:P10"/>
    <mergeCell ref="M11:P11"/>
    <mergeCell ref="M12:P12"/>
    <mergeCell ref="J24:L24"/>
    <mergeCell ref="L21:S21"/>
    <mergeCell ref="L14:Q14"/>
    <mergeCell ref="L19:Q19"/>
    <mergeCell ref="B14:F1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1B746-2EC2-4A2B-B328-EE5942CC025E}">
  <dimension ref="B2:L10"/>
  <sheetViews>
    <sheetView showGridLines="0" workbookViewId="0">
      <selection activeCell="J9" sqref="J9:J10"/>
    </sheetView>
  </sheetViews>
  <sheetFormatPr defaultRowHeight="19.95" customHeight="1" x14ac:dyDescent="0.3"/>
  <cols>
    <col min="9" max="9" width="13" customWidth="1"/>
    <col min="10" max="11" width="12.109375" customWidth="1"/>
    <col min="12" max="12" width="15.88671875" customWidth="1"/>
  </cols>
  <sheetData>
    <row r="2" spans="2:12" ht="19.95" customHeight="1" x14ac:dyDescent="0.3">
      <c r="B2" s="152" t="s">
        <v>144</v>
      </c>
      <c r="C2" s="154" t="s">
        <v>155</v>
      </c>
      <c r="D2" s="155"/>
      <c r="E2" s="155"/>
      <c r="F2" s="155"/>
      <c r="G2" s="155"/>
      <c r="H2" s="155"/>
      <c r="I2" s="155"/>
      <c r="J2" s="155"/>
      <c r="K2" s="155"/>
      <c r="L2" s="156"/>
    </row>
    <row r="3" spans="2:12" s="86" customFormat="1" ht="19.95" customHeight="1" x14ac:dyDescent="0.3">
      <c r="B3" s="153"/>
      <c r="C3" s="157"/>
      <c r="D3" s="158"/>
      <c r="E3" s="158"/>
      <c r="F3" s="158"/>
      <c r="G3" s="158"/>
      <c r="H3" s="158"/>
      <c r="I3" s="158"/>
      <c r="J3" s="158"/>
      <c r="K3" s="158"/>
      <c r="L3" s="159"/>
    </row>
    <row r="4" spans="2:12" ht="19.95" customHeight="1" x14ac:dyDescent="0.3">
      <c r="C4" t="s">
        <v>152</v>
      </c>
      <c r="D4" t="s">
        <v>153</v>
      </c>
    </row>
    <row r="5" spans="2:12" ht="19.95" customHeight="1" thickBot="1" x14ac:dyDescent="0.35">
      <c r="D5" s="87" t="s">
        <v>154</v>
      </c>
      <c r="K5" s="89" t="s">
        <v>138</v>
      </c>
      <c r="L5" s="91">
        <v>0</v>
      </c>
    </row>
    <row r="7" spans="2:12" ht="19.95" customHeight="1" x14ac:dyDescent="0.3">
      <c r="D7" s="162" t="s">
        <v>50</v>
      </c>
      <c r="E7" s="162"/>
      <c r="F7" s="162"/>
      <c r="G7" s="162"/>
      <c r="H7" s="162"/>
      <c r="I7" s="162"/>
    </row>
    <row r="8" spans="2:12" ht="19.95" customHeight="1" x14ac:dyDescent="0.3">
      <c r="C8" t="s">
        <v>156</v>
      </c>
      <c r="D8" t="s">
        <v>157</v>
      </c>
    </row>
    <row r="9" spans="2:12" s="86" customFormat="1" ht="19.95" customHeight="1" x14ac:dyDescent="0.3">
      <c r="C9" s="88" t="s">
        <v>158</v>
      </c>
      <c r="D9" s="86" t="s">
        <v>160</v>
      </c>
      <c r="I9" s="90" t="s">
        <v>52</v>
      </c>
      <c r="J9" s="92">
        <v>0</v>
      </c>
      <c r="L9" s="160">
        <f>J9+J10</f>
        <v>0</v>
      </c>
    </row>
    <row r="10" spans="2:12" s="86" customFormat="1" ht="19.95" customHeight="1" thickBot="1" x14ac:dyDescent="0.35">
      <c r="C10" s="88" t="s">
        <v>159</v>
      </c>
      <c r="D10" s="86" t="s">
        <v>161</v>
      </c>
      <c r="I10" s="90" t="s">
        <v>70</v>
      </c>
      <c r="J10" s="92">
        <v>0</v>
      </c>
      <c r="L10" s="161"/>
    </row>
  </sheetData>
  <sheetProtection algorithmName="SHA-512" hashValue="pwN0TaTBwkGBOPwANOn+bpn6yXU4dqlskbgDnMtqixsUjF5S+aK6N/YjWHwdBCuc+Kzfod2IIq5xtdkk4RD49Q==" saltValue="K0ftQBbsDnyfP/cWYm6gyw==" spinCount="100000" sheet="1" objects="1" scenarios="1"/>
  <mergeCells count="4">
    <mergeCell ref="B2:B3"/>
    <mergeCell ref="C2:L3"/>
    <mergeCell ref="L9:L10"/>
    <mergeCell ref="D7:I7"/>
  </mergeCells>
  <dataValidations count="3">
    <dataValidation type="whole" operator="lessThan" allowBlank="1" showInputMessage="1" showErrorMessage="1" errorTitle="HARAP MAAF" error="Amaun yang di isi adalah melebihi dari amaun yang dibenarkan. Mohon untuk isi semula." sqref="L5" xr:uid="{CFB42C53-9DDE-4742-94CD-6577AAEB6FBE}">
      <formula1>7001</formula1>
    </dataValidation>
    <dataValidation type="whole" operator="lessThan" allowBlank="1" showInputMessage="1" showErrorMessage="1" errorTitle="HARAP MAAF" error="Amaun yang di isi adalah melebihi dari amaun yang dibenarkan. Mohon untuk isi semula." sqref="J9" xr:uid="{A281F154-43C8-4F78-A8BD-2FF596C47D75}">
      <formula1>3001</formula1>
    </dataValidation>
    <dataValidation type="whole" operator="lessThan" allowBlank="1" showInputMessage="1" showErrorMessage="1" errorTitle="HARAP MAAF" error="Amaun yang di isi adalah melebihi dari amaun yang dibenarkan. Mohon untuk isi semula." sqref="J10" xr:uid="{EAF9E3FB-7767-4DBF-802B-AE7D223B5262}">
      <formula1>4001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Kalkulator Cukai </vt:lpstr>
      <vt:lpstr>Kalkulator Anak</vt:lpstr>
      <vt:lpstr>KALKULATOR INSURAN NYAWA KWSP</vt:lpstr>
    </vt:vector>
  </TitlesOfParts>
  <Company>Lembaga Hasil Dalam Negeri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AZIZI BIN MAMAT</dc:creator>
  <cp:lastModifiedBy>AZIZI BIN MAMAT</cp:lastModifiedBy>
  <dcterms:created xsi:type="dcterms:W3CDTF">2024-07-31T02:46:54Z</dcterms:created>
  <dcterms:modified xsi:type="dcterms:W3CDTF">2024-10-05T02:14:53Z</dcterms:modified>
</cp:coreProperties>
</file>