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ThisWorkbook" defaultThemeVersion="166925"/>
  <mc:AlternateContent xmlns:mc="http://schemas.openxmlformats.org/markup-compatibility/2006">
    <mc:Choice Requires="x15">
      <x15ac:absPath xmlns:x15ac="http://schemas.microsoft.com/office/spreadsheetml/2010/11/ac" url="C:\Users\azizi.mamat\Desktop\Kalkulator Cukai\"/>
    </mc:Choice>
  </mc:AlternateContent>
  <xr:revisionPtr revIDLastSave="0" documentId="13_ncr:1_{748F41EA-DFE2-4789-8E29-7285D8770A26}" xr6:coauthVersionLast="36" xr6:coauthVersionMax="36" xr10:uidLastSave="{00000000-0000-0000-0000-000000000000}"/>
  <bookViews>
    <workbookView xWindow="0" yWindow="0" windowWidth="23040" windowHeight="8940" xr2:uid="{2AB4E6C8-5BBF-44C8-A47C-F42EE3139597}"/>
  </bookViews>
  <sheets>
    <sheet name="Kalkulator Cukai " sheetId="1" r:id="rId1"/>
    <sheet name="Kalkulator Anak"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8" i="2" l="1"/>
  <c r="T17" i="2"/>
  <c r="T19" i="2" s="1"/>
  <c r="T13" i="2"/>
  <c r="T12" i="2"/>
  <c r="T11" i="2"/>
  <c r="T9" i="2"/>
  <c r="T14" i="2" s="1"/>
  <c r="J18" i="2"/>
  <c r="J17" i="2"/>
  <c r="J13" i="2"/>
  <c r="J12" i="2"/>
  <c r="J11" i="2"/>
  <c r="J9" i="2"/>
  <c r="K15" i="1"/>
  <c r="K17" i="1" s="1"/>
  <c r="K22" i="1" s="1"/>
  <c r="K24" i="1" s="1"/>
  <c r="K27" i="1" s="1"/>
  <c r="K29" i="1" s="1"/>
  <c r="K31" i="1" s="1"/>
  <c r="J14" i="2" l="1"/>
  <c r="J21" i="2" s="1"/>
  <c r="H51" i="1" s="1"/>
  <c r="I56" i="1" s="1"/>
  <c r="J19" i="2"/>
  <c r="T21" i="2"/>
  <c r="K58" i="1" l="1"/>
  <c r="K62" i="1" l="1"/>
  <c r="H62" i="1"/>
  <c r="H63" i="1" s="1"/>
  <c r="M63" i="1"/>
  <c r="K63" i="1" l="1"/>
  <c r="K64" i="1" l="1"/>
  <c r="K72" i="1" s="1"/>
  <c r="K79" i="1" s="1"/>
  <c r="K83" i="1" s="1"/>
</calcChain>
</file>

<file path=xl/sharedStrings.xml><?xml version="1.0" encoding="utf-8"?>
<sst xmlns="http://schemas.openxmlformats.org/spreadsheetml/2006/main" count="196" uniqueCount="154">
  <si>
    <t>Nama Pembayar Cukai</t>
  </si>
  <si>
    <t>:</t>
  </si>
  <si>
    <t>Nombor Pengenalan Cukai</t>
  </si>
  <si>
    <t>No Kad Pengenalan</t>
  </si>
  <si>
    <t>FOLIO</t>
  </si>
  <si>
    <t>A1</t>
  </si>
  <si>
    <t>A2</t>
  </si>
  <si>
    <t>PENDAPATAN BERKANUN / JUMLAH PENDAPATAN</t>
  </si>
  <si>
    <t>A3</t>
  </si>
  <si>
    <t>A4</t>
  </si>
  <si>
    <t>A5</t>
  </si>
  <si>
    <t>JUMLAH</t>
  </si>
  <si>
    <t>A6</t>
  </si>
  <si>
    <t>A7</t>
  </si>
  <si>
    <t>A8</t>
  </si>
  <si>
    <t>Pendapatan berkanun faedah, diskaun, royalti, premium, pencen, anuiti, bayaran berkala lain, apa-apa perolehan atau keuntungan lain dan tambahan mengikut peruntukan perenggan 43 ( 1 ) ( c )</t>
  </si>
  <si>
    <t>A9</t>
  </si>
  <si>
    <t>PENDAPATAN AGREGAT ( A5 + A6 + A7 + A8)</t>
  </si>
  <si>
    <t>A10</t>
  </si>
  <si>
    <t>Pendapatan berkanun penggajian</t>
  </si>
  <si>
    <t>Pendapatan sewa</t>
  </si>
  <si>
    <t>Pendapatan berkanun perniagaan</t>
  </si>
  <si>
    <t>Pendapatan berkanun perkongsian</t>
  </si>
  <si>
    <t>Aggregat pendapatan berkanun perniagaan ( A1 + A2 )</t>
  </si>
  <si>
    <r>
      <rPr>
        <b/>
        <sz val="11"/>
        <color theme="1"/>
        <rFont val="Arial Narrow"/>
        <family val="2"/>
      </rPr>
      <t>TOLAK:</t>
    </r>
    <r>
      <rPr>
        <sz val="11"/>
        <color theme="1"/>
        <rFont val="Arial Narrow"/>
        <family val="2"/>
      </rPr>
      <t xml:space="preserve"> Rugi perniagaan bawa hadapan </t>
    </r>
    <r>
      <rPr>
        <i/>
        <sz val="11"/>
        <color theme="1"/>
        <rFont val="Arial Narrow"/>
        <family val="2"/>
      </rPr>
      <t>(Terhad kepada A</t>
    </r>
    <r>
      <rPr>
        <sz val="11"/>
        <color theme="1"/>
        <rFont val="Arial Narrow"/>
        <family val="2"/>
      </rPr>
      <t>3)</t>
    </r>
  </si>
  <si>
    <r>
      <rPr>
        <b/>
        <sz val="11"/>
        <color theme="1"/>
        <rFont val="Arial Narrow"/>
        <family val="2"/>
      </rPr>
      <t>TOLAK :</t>
    </r>
    <r>
      <rPr>
        <sz val="11"/>
        <color theme="1"/>
        <rFont val="Arial Narrow"/>
        <family val="2"/>
      </rPr>
      <t xml:space="preserve"> Rugi perniagaan tahun semasa </t>
    </r>
    <r>
      <rPr>
        <i/>
        <sz val="11"/>
        <color theme="1"/>
        <rFont val="Arial Narrow"/>
        <family val="2"/>
      </rPr>
      <t>(Terhad kepada A</t>
    </r>
    <r>
      <rPr>
        <sz val="11"/>
        <color theme="1"/>
        <rFont val="Arial Narrow"/>
        <family val="2"/>
      </rPr>
      <t xml:space="preserve">9) </t>
    </r>
  </si>
  <si>
    <t>A11</t>
  </si>
  <si>
    <t>JUMLAH ( A3 - A4 )</t>
  </si>
  <si>
    <t xml:space="preserve">JUMLAH ( A9 - A10 ) </t>
  </si>
  <si>
    <t>A12</t>
  </si>
  <si>
    <r>
      <rPr>
        <b/>
        <sz val="11"/>
        <color theme="1"/>
        <rFont val="Arial Narrow"/>
        <family val="2"/>
      </rPr>
      <t>TOLAK :</t>
    </r>
    <r>
      <rPr>
        <sz val="11"/>
        <color theme="1"/>
        <rFont val="Arial Narrow"/>
        <family val="2"/>
      </rPr>
      <t xml:space="preserve"> Perbelanjaan lain [ Perbelanjaan mencari gali ] </t>
    </r>
    <r>
      <rPr>
        <i/>
        <sz val="11"/>
        <color theme="1"/>
        <rFont val="Arial Narrow"/>
        <family val="2"/>
      </rPr>
      <t>(Terhad kepada A11)</t>
    </r>
  </si>
  <si>
    <t>A13</t>
  </si>
  <si>
    <r>
      <rPr>
        <b/>
        <sz val="11"/>
        <color theme="1"/>
        <rFont val="Arial Narrow"/>
        <family val="2"/>
      </rPr>
      <t>TOLAK :</t>
    </r>
    <r>
      <rPr>
        <sz val="11"/>
        <color theme="1"/>
        <rFont val="Arial Narrow"/>
        <family val="2"/>
      </rPr>
      <t xml:space="preserve"> Jumlah Derma Dan Hadiah Yang Diluluskan </t>
    </r>
  </si>
  <si>
    <t>A14</t>
  </si>
  <si>
    <r>
      <rPr>
        <b/>
        <sz val="11"/>
        <color theme="1"/>
        <rFont val="Arial Narrow"/>
        <family val="2"/>
      </rPr>
      <t>JUMLAH [ A11 - A12 - A13 ]</t>
    </r>
    <r>
      <rPr>
        <sz val="11"/>
        <color theme="1"/>
        <rFont val="Arial Narrow"/>
        <family val="2"/>
      </rPr>
      <t xml:space="preserve"> </t>
    </r>
    <r>
      <rPr>
        <i/>
        <sz val="11"/>
        <color theme="1"/>
        <rFont val="Arial Narrow"/>
        <family val="2"/>
      </rPr>
      <t>(Isi "0" jika nilai negatif)</t>
    </r>
  </si>
  <si>
    <t>A15</t>
  </si>
  <si>
    <t>PENDAPATAN PERINTIS KENA CUKAI</t>
  </si>
  <si>
    <t>A16</t>
  </si>
  <si>
    <t>JUMLAH PENDAPATAN [ SENDIRI ] ( A14 + A15 )</t>
  </si>
  <si>
    <t>A17</t>
  </si>
  <si>
    <t>JUMLAH PENDAPATAN YANG DIPINDAHKAN DARIPADA SUAMI / ISTERI * BAGI TAKSIRAN BERSAMA</t>
  </si>
  <si>
    <t>A18</t>
  </si>
  <si>
    <t>JUMLAH PENDAPATAN YANG DISATUKAN ( A16 + A17 )</t>
  </si>
  <si>
    <t>PELEPASAN</t>
  </si>
  <si>
    <t>Individu dan saudara tanggungan</t>
  </si>
  <si>
    <t>Perbelanjaan perubatan bagi penyakit yang sukar diubati atas diri sendiri, suami isteri atau anak</t>
  </si>
  <si>
    <r>
      <t xml:space="preserve">Pemeriksaan perubatan penuh atas diri sendiri, suami / isteru atau anak </t>
    </r>
    <r>
      <rPr>
        <i/>
        <sz val="11"/>
        <color theme="1"/>
        <rFont val="Arial Narrow"/>
        <family val="2"/>
      </rPr>
      <t xml:space="preserve">(terhad 500) </t>
    </r>
  </si>
  <si>
    <t xml:space="preserve">Pembelian buku / majalah / jurnal / penerbitan (selain surat khabar atau bahan bacaan terlarang) untuk diri sendiri, suami / isteri atau anak </t>
  </si>
  <si>
    <t>(Terhad 1,000)</t>
  </si>
  <si>
    <t>Individu kurang upaya</t>
  </si>
  <si>
    <t>(Terhad 6,000)</t>
  </si>
  <si>
    <t>ATAU</t>
  </si>
  <si>
    <t>Ibu dan Bapa                            i) ibu    1,500                        ii)bapa 1,500</t>
  </si>
  <si>
    <t>(Terhad 3,000)</t>
  </si>
  <si>
    <t>Peralatan sokongan asas untuk kegunaan sendiri, suami/ isteri, anak atau ibu bapa yang kurang upaya</t>
  </si>
  <si>
    <t xml:space="preserve">Yuran Pendidikan (sendiri) </t>
  </si>
  <si>
    <t>Tabungan bersih dalam Skim Simpanan Pendidikan Nasional</t>
  </si>
  <si>
    <t>B1</t>
  </si>
  <si>
    <t>B3</t>
  </si>
  <si>
    <t>B4</t>
  </si>
  <si>
    <t>B5</t>
  </si>
  <si>
    <t>B6</t>
  </si>
  <si>
    <t>B7</t>
  </si>
  <si>
    <t>B8</t>
  </si>
  <si>
    <t>B9</t>
  </si>
  <si>
    <t>B10</t>
  </si>
  <si>
    <t>B11</t>
  </si>
  <si>
    <t>B2(a)</t>
  </si>
  <si>
    <t>B2(b)</t>
  </si>
  <si>
    <t>Pembelian peralatan sukan untuk aktiviti sukan mengikut Akta Pembangunan Sukan 1997</t>
  </si>
  <si>
    <t>(Terhad 300)</t>
  </si>
  <si>
    <t>B12</t>
  </si>
  <si>
    <r>
      <t xml:space="preserve">Faedah pinjaman perumahan </t>
    </r>
    <r>
      <rPr>
        <i/>
        <sz val="11"/>
        <color theme="1"/>
        <rFont val="Arial Narrow"/>
        <family val="2"/>
      </rPr>
      <t>(mesti memenugi syarat-syarat kelayakan)                           - Perjanjian jual beli ditandatangani dalam tempoh 10/03/2009 - 31/12/2010</t>
    </r>
  </si>
  <si>
    <t>(Terhad 10,000)</t>
  </si>
  <si>
    <t>B13</t>
  </si>
  <si>
    <t>Suami / Isteri / Bayaran Alimoni kepada bekas isteri</t>
  </si>
  <si>
    <t>(Terhad 4,000)</t>
  </si>
  <si>
    <t>B14</t>
  </si>
  <si>
    <t>Suami / Isteri yang kurang upaya</t>
  </si>
  <si>
    <t xml:space="preserve">B15 </t>
  </si>
  <si>
    <t>Anak</t>
  </si>
  <si>
    <t>KALKULATOR PELEPASAN ANAK</t>
  </si>
  <si>
    <t>Status, Umur dan Peringkat pembelajaran anak</t>
  </si>
  <si>
    <t>Pelepasan      setiap anak     (RM)</t>
  </si>
  <si>
    <t>Bilangan Anak</t>
  </si>
  <si>
    <t>Amaun Pelepasan</t>
  </si>
  <si>
    <t>KELAYAKAN TUNTUTAN 100%</t>
  </si>
  <si>
    <t xml:space="preserve">KALKULATOR ANAK </t>
  </si>
  <si>
    <t>KELAYAKAN TUNTUTAN 50%</t>
  </si>
  <si>
    <t>Pelepasan     setiap anak               (RM)</t>
  </si>
  <si>
    <t>Berumur dibawah 18 tahun</t>
  </si>
  <si>
    <t>Berumur lebih 18 tahun &amp; belajar peringkat</t>
  </si>
  <si>
    <t>-</t>
  </si>
  <si>
    <t>A-Level, sijil, matrikulasi, persediaan atau pra-ijazah</t>
  </si>
  <si>
    <t>Diploma keatas dalam Malaysia</t>
  </si>
  <si>
    <t>Ijazah keatas luar Malaysia</t>
  </si>
  <si>
    <t>x</t>
  </si>
  <si>
    <t xml:space="preserve">Anak </t>
  </si>
  <si>
    <t>Anak - Kurang upaya</t>
  </si>
  <si>
    <t xml:space="preserve">Anak kurang upaya yang belum berkahwin </t>
  </si>
  <si>
    <t>Tambahan</t>
  </si>
  <si>
    <t>Masih belajar diperingkat Diploma ke atas</t>
  </si>
  <si>
    <t>JUMLAH KESELURUHAN</t>
  </si>
  <si>
    <t>Anak kurang upaya yang belum berkahwin</t>
  </si>
  <si>
    <t>Ijazah ke atas luar Malaysia</t>
  </si>
  <si>
    <t>Diploma ke atas dalam Malaysia</t>
  </si>
  <si>
    <t>B16</t>
  </si>
  <si>
    <t>Insuran nyawa dan KWSP</t>
  </si>
  <si>
    <t>B17</t>
  </si>
  <si>
    <r>
      <t xml:space="preserve">Skim Persaraan Swasta dan Anuiti Tertangguh </t>
    </r>
    <r>
      <rPr>
        <i/>
        <sz val="11"/>
        <color theme="1"/>
        <rFont val="Arial Narrow"/>
        <family val="2"/>
      </rPr>
      <t>(Deferred Annuity)</t>
    </r>
  </si>
  <si>
    <t>B18</t>
  </si>
  <si>
    <t>Insurans pendidikan dan perubatan</t>
  </si>
  <si>
    <t>B19</t>
  </si>
  <si>
    <t>Caruman kepada Pertubuhan Keselamatan Sosial (PERKESO)</t>
  </si>
  <si>
    <t>(Terhad 250)</t>
  </si>
  <si>
    <t>B20</t>
  </si>
  <si>
    <t>JUMLAH BESAR PELEPASAN</t>
  </si>
  <si>
    <t xml:space="preserve">PENGIRAAN CUKAI </t>
  </si>
  <si>
    <t>PENDAPATAN BERCUKAI ( A18 - B20 )</t>
  </si>
  <si>
    <t>C1</t>
  </si>
  <si>
    <t>C2</t>
  </si>
  <si>
    <t>KALKULATOR CUKAI                                TAHUN TAKSIRAN 2016</t>
  </si>
  <si>
    <t>Cukai ke atas yang pertama</t>
  </si>
  <si>
    <t>Cukai ke atas baki</t>
  </si>
  <si>
    <t>Jadual Cukai</t>
  </si>
  <si>
    <t>REBAT</t>
  </si>
  <si>
    <t>C3</t>
  </si>
  <si>
    <t>JUMLAH CUKAI PENDAPATAN ( C1 + C2 )</t>
  </si>
  <si>
    <t>D1</t>
  </si>
  <si>
    <t>Individu</t>
  </si>
  <si>
    <t>D2</t>
  </si>
  <si>
    <t>Suami / Isteri</t>
  </si>
  <si>
    <t>D3</t>
  </si>
  <si>
    <t xml:space="preserve">Zakat </t>
  </si>
  <si>
    <t>D4</t>
  </si>
  <si>
    <t>E1</t>
  </si>
  <si>
    <t>E2</t>
  </si>
  <si>
    <t>Cukai Seksyen 110 (Lain-lain)</t>
  </si>
  <si>
    <t xml:space="preserve">TOLAKAN </t>
  </si>
  <si>
    <t>Seksyen 132 dan 133</t>
  </si>
  <si>
    <t>E3</t>
  </si>
  <si>
    <t>E4</t>
  </si>
  <si>
    <t>Ansuran / Potongan Cukai Bulanan (PCB) yang telah dibayar untuk pendapatan tahun 2016</t>
  </si>
  <si>
    <t>Perbelanjaan rawatan perubatan khas dan penjaga untuk ibu bapa                       (Keadaan kesihatan disahkan oleh pengamal perubatan)</t>
  </si>
  <si>
    <t>Pembelian komputer peribadi untuk individu                                                           (potongan dibenarkan sekali dalam setiap 3 tahun)</t>
  </si>
  <si>
    <t>BAKI CUKAI KENA DIBAYAR / (CUKAI TERLEBIH BAYAR)</t>
  </si>
  <si>
    <t>CUKAI KENA DIBAYAR ATAU (CUKAI DIBAYAR BALIK)</t>
  </si>
  <si>
    <t>JUMLAH CUKAI DIKENAKAN</t>
  </si>
  <si>
    <t>*NOTA : PILIH SALAH SATU KELAYAKAN TUNTUTAN SAHAJA - UNTUK MAKLUMAT LANJUT SILA LAYARI PORTAL RASMI HASIL DI WWW.HASIL.GOV.MY</t>
  </si>
  <si>
    <t>(Terhad 5,000)</t>
  </si>
  <si>
    <t xml:space="preserve">PENAFIAN: KALKULATOR CUKAI INI HANYA DIGUNAKAN SEBAGAI RUJUKAN SAHAJA DAN IANYA TIDAK MENGANDUNGI NASIHAT MUKTAMAD ATAU LENGKAP MENGENAI PENGIRAAN CUKAI DAN TIDAK SEHARUSNYA DIGUNAKAN SEBAGAI RUJUKAN PERUNDANGAN.                                                                                                                                 UNTUK MAKLUMAT LANJUT SILA LAYARI PORTAL RASMI HASIL DI WWW.HASIL.GOV.MY. </t>
  </si>
  <si>
    <t>kalkulator cukai - a.m</t>
  </si>
  <si>
    <t>%</t>
  </si>
  <si>
    <t>Jenis Taksiran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</si>
</sst>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b/>
      <sz val="11"/>
      <color theme="1"/>
      <name val="Calibri"/>
      <family val="2"/>
      <scheme val="minor"/>
    </font>
    <font>
      <sz val="11"/>
      <color theme="1"/>
      <name val="Arial Narrow"/>
      <family val="2"/>
    </font>
    <font>
      <b/>
      <sz val="11"/>
      <color theme="1"/>
      <name val="Arial Narrow"/>
      <family val="2"/>
    </font>
    <font>
      <b/>
      <sz val="12"/>
      <color theme="1"/>
      <name val="Arial Narrow"/>
      <family val="2"/>
    </font>
    <font>
      <b/>
      <sz val="17"/>
      <color theme="1"/>
      <name val="Arial Narrow"/>
      <family val="2"/>
    </font>
    <font>
      <i/>
      <sz val="11"/>
      <color theme="1"/>
      <name val="Arial Narrow"/>
      <family val="2"/>
    </font>
    <font>
      <b/>
      <i/>
      <sz val="11"/>
      <color theme="1"/>
      <name val="Arial Narrow"/>
      <family val="2"/>
    </font>
    <font>
      <b/>
      <sz val="11"/>
      <color theme="0"/>
      <name val="Arial Narrow"/>
      <family val="2"/>
    </font>
    <font>
      <sz val="11"/>
      <color theme="1"/>
      <name val="Calibri"/>
      <family val="2"/>
      <scheme val="minor"/>
    </font>
    <font>
      <u/>
      <sz val="11"/>
      <color theme="10"/>
      <name val="Calibri"/>
      <family val="2"/>
      <scheme val="minor"/>
    </font>
    <font>
      <sz val="11"/>
      <color theme="0"/>
      <name val="Arial Narrow"/>
      <family val="2"/>
    </font>
    <font>
      <b/>
      <i/>
      <sz val="11"/>
      <color rgb="FFFF0000"/>
      <name val="Arial Narrow"/>
      <family val="2"/>
    </font>
    <font>
      <i/>
      <sz val="11"/>
      <color rgb="FFFF0000"/>
      <name val="Arial Narrow"/>
      <family val="2"/>
    </font>
    <font>
      <i/>
      <sz val="8"/>
      <color theme="1"/>
      <name val="Arial Narrow"/>
      <family val="2"/>
    </font>
  </fonts>
  <fills count="11">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0" tint="-4.9989318521683403E-2"/>
        <bgColor indexed="64"/>
      </patternFill>
    </fill>
  </fills>
  <borders count="33">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rgb="FFFFC000"/>
      </bottom>
      <diagonal/>
    </border>
    <border>
      <left/>
      <right/>
      <top style="thin">
        <color rgb="FFFFC000"/>
      </top>
      <bottom/>
      <diagonal/>
    </border>
    <border>
      <left style="thin">
        <color rgb="FFFFC000"/>
      </left>
      <right/>
      <top style="thin">
        <color rgb="FFFFC000"/>
      </top>
      <bottom/>
      <diagonal/>
    </border>
    <border>
      <left/>
      <right style="thin">
        <color rgb="FFFFC000"/>
      </right>
      <top/>
      <bottom style="thin">
        <color rgb="FFFFC000"/>
      </bottom>
      <diagonal/>
    </border>
    <border>
      <left style="medium">
        <color rgb="FFFFC000"/>
      </left>
      <right/>
      <top style="medium">
        <color rgb="FFFFC000"/>
      </top>
      <bottom/>
      <diagonal/>
    </border>
    <border>
      <left/>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thin">
        <color rgb="FFFFC000"/>
      </right>
      <top style="thin">
        <color rgb="FFFFC000"/>
      </top>
      <bottom/>
      <diagonal/>
    </border>
    <border>
      <left style="thin">
        <color rgb="FFFFC000"/>
      </left>
      <right/>
      <top/>
      <bottom style="thin">
        <color rgb="FFFFC000"/>
      </bottom>
      <diagonal/>
    </border>
    <border>
      <left style="thin">
        <color indexed="64"/>
      </left>
      <right style="thin">
        <color indexed="64"/>
      </right>
      <top/>
      <bottom style="thin">
        <color indexed="64"/>
      </bottom>
      <diagonal/>
    </border>
    <border>
      <left/>
      <right style="thin">
        <color indexed="64"/>
      </right>
      <top style="medium">
        <color rgb="FFFFC000"/>
      </top>
      <bottom/>
      <diagonal/>
    </border>
    <border>
      <left style="thin">
        <color indexed="64"/>
      </left>
      <right style="medium">
        <color rgb="FFFFC000"/>
      </right>
      <top style="medium">
        <color rgb="FFFFC000"/>
      </top>
      <bottom style="thin">
        <color indexed="64"/>
      </bottom>
      <diagonal/>
    </border>
    <border>
      <left style="thin">
        <color indexed="64"/>
      </left>
      <right style="medium">
        <color rgb="FFFFC000"/>
      </right>
      <top style="thin">
        <color indexed="64"/>
      </top>
      <bottom style="medium">
        <color rgb="FFFFC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9" fillId="0" borderId="0" applyFont="0" applyFill="0" applyBorder="0" applyAlignment="0" applyProtection="0"/>
    <xf numFmtId="0" fontId="10" fillId="0" borderId="0" applyNumberFormat="0" applyFill="0" applyBorder="0" applyAlignment="0" applyProtection="0"/>
  </cellStyleXfs>
  <cellXfs count="139">
    <xf numFmtId="0" fontId="0" fillId="0" borderId="0" xfId="0"/>
    <xf numFmtId="0" fontId="2" fillId="0" borderId="0" xfId="0" applyFont="1" applyAlignment="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xf numFmtId="0" fontId="2" fillId="0" borderId="0" xfId="0" applyFont="1" applyAlignment="1" applyProtection="1">
      <alignment horizontal="center"/>
    </xf>
    <xf numFmtId="0" fontId="2" fillId="0" borderId="0" xfId="0" applyFont="1" applyAlignment="1" applyProtection="1"/>
    <xf numFmtId="0" fontId="2" fillId="0" borderId="0" xfId="0" applyFont="1" applyAlignment="1" applyProtection="1">
      <alignment horizontal="center" vertical="center"/>
    </xf>
    <xf numFmtId="0" fontId="4" fillId="0" borderId="0" xfId="0" applyFont="1" applyAlignment="1" applyProtection="1"/>
    <xf numFmtId="0" fontId="4" fillId="0" borderId="0" xfId="0" applyFont="1" applyAlignment="1" applyProtection="1">
      <alignment horizontal="center" vertical="center"/>
    </xf>
    <xf numFmtId="0" fontId="2" fillId="0" borderId="1" xfId="0" applyFont="1" applyBorder="1" applyAlignment="1" applyProtection="1">
      <alignment horizont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2" fillId="0" borderId="2" xfId="0" applyFont="1" applyBorder="1" applyAlignment="1" applyProtection="1">
      <alignment horizontal="center"/>
    </xf>
    <xf numFmtId="0" fontId="2" fillId="0" borderId="2" xfId="0" applyFont="1" applyBorder="1" applyAlignment="1" applyProtection="1"/>
    <xf numFmtId="0" fontId="2" fillId="0" borderId="2" xfId="0" applyFont="1" applyBorder="1" applyAlignment="1" applyProtection="1">
      <alignment horizontal="center" vertical="center"/>
    </xf>
    <xf numFmtId="0" fontId="3" fillId="3" borderId="4" xfId="0" applyFont="1" applyFill="1" applyBorder="1" applyAlignment="1" applyProtection="1">
      <alignment horizontal="center" vertical="center"/>
    </xf>
    <xf numFmtId="0" fontId="3" fillId="0" borderId="0" xfId="0" applyFont="1" applyAlignment="1">
      <alignment vertical="center"/>
    </xf>
    <xf numFmtId="0" fontId="2" fillId="0" borderId="0" xfId="0" applyFont="1" applyFill="1" applyAlignment="1">
      <alignment horizontal="center" vertical="center" wrapText="1"/>
    </xf>
    <xf numFmtId="4" fontId="3" fillId="4" borderId="6" xfId="0" applyNumberFormat="1" applyFont="1" applyFill="1" applyBorder="1" applyAlignment="1">
      <alignment horizontal="center" vertical="center"/>
    </xf>
    <xf numFmtId="4" fontId="3" fillId="5" borderId="5" xfId="0" applyNumberFormat="1" applyFont="1" applyFill="1" applyBorder="1" applyAlignment="1">
      <alignment horizontal="center" vertical="center"/>
    </xf>
    <xf numFmtId="4" fontId="2" fillId="4" borderId="6" xfId="0" applyNumberFormat="1" applyFont="1" applyFill="1" applyBorder="1" applyAlignment="1">
      <alignment horizontal="center" vertical="center"/>
    </xf>
    <xf numFmtId="4" fontId="3" fillId="5" borderId="3" xfId="0" applyNumberFormat="1" applyFont="1" applyFill="1" applyBorder="1" applyAlignment="1">
      <alignment horizontal="center" vertical="center"/>
    </xf>
    <xf numFmtId="4" fontId="3" fillId="0" borderId="0" xfId="0" applyNumberFormat="1" applyFont="1" applyAlignment="1">
      <alignment horizontal="center" vertical="center"/>
    </xf>
    <xf numFmtId="3" fontId="6" fillId="0" borderId="0" xfId="0" applyNumberFormat="1" applyFont="1" applyAlignment="1">
      <alignment horizontal="right" vertical="center"/>
    </xf>
    <xf numFmtId="0" fontId="6" fillId="0" borderId="0" xfId="0" applyFont="1" applyAlignment="1">
      <alignment horizontal="right"/>
    </xf>
    <xf numFmtId="3" fontId="6" fillId="0" borderId="0" xfId="0" applyNumberFormat="1" applyFont="1" applyAlignment="1">
      <alignment vertical="center"/>
    </xf>
    <xf numFmtId="0" fontId="2" fillId="0" borderId="0" xfId="0" applyFont="1"/>
    <xf numFmtId="3" fontId="3" fillId="0" borderId="0" xfId="0" applyNumberFormat="1"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center" vertical="center"/>
    </xf>
    <xf numFmtId="0" fontId="2" fillId="0" borderId="0" xfId="0" applyFont="1" applyFill="1" applyAlignment="1">
      <alignment horizontal="center" vertical="center"/>
    </xf>
    <xf numFmtId="3" fontId="3" fillId="0" borderId="0" xfId="0" applyNumberFormat="1" applyFont="1"/>
    <xf numFmtId="0" fontId="7" fillId="0" borderId="0" xfId="0" applyFont="1" applyAlignment="1">
      <alignment vertical="center"/>
    </xf>
    <xf numFmtId="0" fontId="3" fillId="0" borderId="0" xfId="0" applyFont="1" applyAlignment="1">
      <alignment horizontal="center" vertical="center" wrapText="1"/>
    </xf>
    <xf numFmtId="3" fontId="2" fillId="0" borderId="12" xfId="0" applyNumberFormat="1" applyFont="1" applyBorder="1" applyAlignment="1">
      <alignment vertical="center"/>
    </xf>
    <xf numFmtId="4" fontId="2" fillId="0" borderId="12" xfId="0" applyNumberFormat="1"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3" fontId="2" fillId="0" borderId="0" xfId="0" applyNumberFormat="1" applyFont="1" applyAlignment="1">
      <alignment horizontal="center" vertical="center"/>
    </xf>
    <xf numFmtId="0" fontId="3" fillId="0" borderId="0" xfId="0" applyFont="1" applyFill="1" applyBorder="1" applyAlignment="1">
      <alignment vertical="center"/>
    </xf>
    <xf numFmtId="3" fontId="2" fillId="0" borderId="11" xfId="0" applyNumberFormat="1" applyFont="1" applyBorder="1" applyAlignment="1">
      <alignment horizontal="right" vertical="center"/>
    </xf>
    <xf numFmtId="4" fontId="2" fillId="0" borderId="11" xfId="0" applyNumberFormat="1" applyFont="1" applyBorder="1" applyAlignment="1">
      <alignment horizontal="right" vertical="center"/>
    </xf>
    <xf numFmtId="3" fontId="3" fillId="0" borderId="5" xfId="0" applyNumberFormat="1" applyFont="1" applyBorder="1" applyAlignment="1">
      <alignment horizontal="center" vertical="center"/>
    </xf>
    <xf numFmtId="4" fontId="2" fillId="0" borderId="5" xfId="0" applyNumberFormat="1" applyFont="1" applyBorder="1" applyAlignment="1">
      <alignment horizontal="center" vertical="center"/>
    </xf>
    <xf numFmtId="3" fontId="3" fillId="5" borderId="5" xfId="0" applyNumberFormat="1" applyFont="1" applyFill="1" applyBorder="1" applyAlignment="1">
      <alignment horizontal="center" vertical="center"/>
    </xf>
    <xf numFmtId="3" fontId="3" fillId="4" borderId="5" xfId="0" applyNumberFormat="1" applyFont="1" applyFill="1" applyBorder="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xf>
    <xf numFmtId="0" fontId="2" fillId="0" borderId="7" xfId="0" applyFont="1" applyBorder="1" applyAlignment="1">
      <alignment horizontal="center" wrapText="1"/>
    </xf>
    <xf numFmtId="0" fontId="2" fillId="0" borderId="5" xfId="0" applyFont="1" applyBorder="1" applyAlignment="1">
      <alignment horizontal="center" wrapText="1"/>
    </xf>
    <xf numFmtId="0" fontId="2" fillId="0" borderId="2" xfId="0" applyFont="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1" fillId="0" borderId="0" xfId="0" applyFont="1" applyAlignment="1"/>
    <xf numFmtId="164" fontId="2" fillId="0" borderId="0" xfId="1" applyNumberFormat="1" applyFont="1" applyAlignment="1">
      <alignment horizontal="center" vertical="center"/>
    </xf>
    <xf numFmtId="0" fontId="7" fillId="0" borderId="0" xfId="0" applyFont="1" applyBorder="1" applyAlignment="1">
      <alignment horizontal="lef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vertical="center" wrapText="1"/>
    </xf>
    <xf numFmtId="0" fontId="2" fillId="0" borderId="23" xfId="0" applyFont="1" applyBorder="1" applyAlignment="1">
      <alignment vertical="center"/>
    </xf>
    <xf numFmtId="0" fontId="6" fillId="0" borderId="27" xfId="0" applyFont="1" applyBorder="1" applyAlignment="1">
      <alignment horizontal="right" vertical="center"/>
    </xf>
    <xf numFmtId="0" fontId="6" fillId="0" borderId="23" xfId="0" applyFont="1" applyBorder="1" applyAlignment="1">
      <alignment horizontal="right" vertical="center"/>
    </xf>
    <xf numFmtId="3" fontId="2" fillId="0" borderId="13" xfId="0" applyNumberFormat="1" applyFont="1" applyBorder="1" applyAlignment="1">
      <alignment horizontal="right" vertical="center"/>
    </xf>
    <xf numFmtId="0" fontId="2" fillId="0" borderId="0" xfId="0" applyFont="1" applyAlignment="1">
      <alignment horizontal="left" vertical="center" wrapText="1"/>
    </xf>
    <xf numFmtId="0" fontId="6" fillId="0" borderId="0" xfId="0" applyFont="1" applyAlignment="1">
      <alignment horizontal="right" vertical="center"/>
    </xf>
    <xf numFmtId="0" fontId="2" fillId="0" borderId="0" xfId="0" applyFont="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3" fontId="2" fillId="0" borderId="13" xfId="0" applyNumberFormat="1" applyFont="1" applyBorder="1" applyAlignment="1">
      <alignment horizontal="right" vertical="center" wrapText="1" indent="1"/>
    </xf>
    <xf numFmtId="165" fontId="3" fillId="10" borderId="5" xfId="0" applyNumberFormat="1" applyFont="1" applyFill="1" applyBorder="1" applyAlignment="1">
      <alignment horizontal="center" vertical="center"/>
    </xf>
    <xf numFmtId="4" fontId="2" fillId="2" borderId="6" xfId="0" applyNumberFormat="1" applyFont="1" applyFill="1" applyBorder="1" applyAlignment="1" applyProtection="1">
      <alignment horizontal="center" vertical="center"/>
      <protection locked="0"/>
    </xf>
    <xf numFmtId="4" fontId="2" fillId="2" borderId="6" xfId="0" applyNumberFormat="1" applyFont="1" applyFill="1" applyBorder="1" applyAlignment="1" applyProtection="1">
      <alignment horizontal="center" vertical="center" wrapText="1"/>
      <protection locked="0"/>
    </xf>
    <xf numFmtId="4" fontId="2" fillId="2" borderId="0" xfId="0" applyNumberFormat="1" applyFont="1" applyFill="1" applyAlignment="1" applyProtection="1">
      <alignment horizontal="center" vertical="center"/>
      <protection locked="0"/>
    </xf>
    <xf numFmtId="3" fontId="2" fillId="6" borderId="28" xfId="0" applyNumberFormat="1" applyFont="1" applyFill="1" applyBorder="1" applyAlignment="1" applyProtection="1">
      <alignment horizontal="center" vertical="center"/>
      <protection locked="0"/>
    </xf>
    <xf numFmtId="0" fontId="2" fillId="0" borderId="21" xfId="0" applyFont="1" applyBorder="1" applyAlignment="1" applyProtection="1">
      <alignment vertical="center"/>
      <protection locked="0"/>
    </xf>
    <xf numFmtId="3" fontId="2" fillId="6" borderId="29" xfId="0" applyNumberFormat="1" applyFont="1" applyFill="1" applyBorder="1" applyAlignment="1" applyProtection="1">
      <alignment horizontal="center" vertical="center"/>
      <protection locked="0"/>
    </xf>
    <xf numFmtId="3" fontId="2" fillId="6" borderId="26" xfId="0" applyNumberFormat="1" applyFont="1" applyFill="1" applyBorder="1" applyAlignment="1" applyProtection="1">
      <alignment horizontal="center" vertical="center"/>
      <protection locked="0"/>
    </xf>
    <xf numFmtId="3" fontId="2" fillId="6" borderId="6" xfId="0" applyNumberFormat="1" applyFont="1" applyFill="1" applyBorder="1" applyAlignment="1" applyProtection="1">
      <alignment horizontal="center" vertical="center"/>
      <protection locked="0"/>
    </xf>
    <xf numFmtId="3" fontId="2" fillId="6" borderId="6" xfId="0" applyNumberFormat="1" applyFont="1" applyFill="1" applyBorder="1" applyAlignment="1" applyProtection="1">
      <alignment horizontal="center"/>
      <protection locked="0"/>
    </xf>
    <xf numFmtId="4" fontId="2" fillId="0" borderId="0" xfId="0" applyNumberFormat="1" applyFont="1" applyAlignment="1" applyProtection="1">
      <alignment horizontal="center" vertical="center"/>
      <protection locked="0"/>
    </xf>
    <xf numFmtId="0" fontId="2" fillId="8" borderId="0" xfId="0" applyFont="1" applyFill="1" applyAlignment="1" applyProtection="1">
      <alignment horizontal="center" vertical="center"/>
      <protection locked="0"/>
    </xf>
    <xf numFmtId="0" fontId="2" fillId="6" borderId="0" xfId="0" applyFont="1" applyFill="1" applyAlignment="1" applyProtection="1">
      <alignment horizontal="center" vertical="center"/>
      <protection locked="0"/>
    </xf>
    <xf numFmtId="3" fontId="2" fillId="0" borderId="5" xfId="0" applyNumberFormat="1" applyFont="1" applyBorder="1" applyAlignment="1">
      <alignment horizontal="center" vertical="center"/>
    </xf>
    <xf numFmtId="0" fontId="13" fillId="0" borderId="16"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25"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8" fillId="9" borderId="0" xfId="0" applyFont="1" applyFill="1" applyAlignment="1">
      <alignment horizontal="center" vertical="center" wrapText="1"/>
    </xf>
    <xf numFmtId="0" fontId="3" fillId="3" borderId="4" xfId="0" applyFont="1" applyFill="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right" vertical="center"/>
    </xf>
    <xf numFmtId="3" fontId="2" fillId="6" borderId="30" xfId="0" applyNumberFormat="1" applyFont="1" applyFill="1" applyBorder="1" applyAlignment="1" applyProtection="1">
      <alignment horizontal="center" vertical="center"/>
      <protection locked="0"/>
    </xf>
    <xf numFmtId="3" fontId="2" fillId="6" borderId="26" xfId="0" applyNumberFormat="1" applyFont="1" applyFill="1" applyBorder="1" applyAlignment="1" applyProtection="1">
      <alignment horizontal="center" vertical="center"/>
      <protection locked="0"/>
    </xf>
    <xf numFmtId="0" fontId="2" fillId="0" borderId="0" xfId="0" applyFont="1" applyAlignment="1">
      <alignment horizontal="left"/>
    </xf>
    <xf numFmtId="0" fontId="3" fillId="0" borderId="0" xfId="0" applyFont="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4" fillId="0" borderId="1" xfId="0" applyFont="1" applyBorder="1" applyAlignment="1" applyProtection="1">
      <alignment horizontal="right"/>
    </xf>
    <xf numFmtId="0" fontId="3" fillId="0" borderId="6" xfId="0" applyFont="1" applyBorder="1" applyAlignment="1" applyProtection="1">
      <alignment horizontal="left" vertical="center"/>
      <protection locked="0"/>
    </xf>
    <xf numFmtId="0" fontId="3" fillId="0" borderId="0" xfId="0" applyFont="1" applyAlignment="1">
      <alignment horizontal="center" vertical="center"/>
    </xf>
    <xf numFmtId="0" fontId="10" fillId="0" borderId="0" xfId="2" applyAlignment="1">
      <alignment horizontal="center" vertical="center" wrapText="1"/>
    </xf>
    <xf numFmtId="0" fontId="2" fillId="0" borderId="0" xfId="0" applyFont="1" applyAlignment="1">
      <alignment horizontal="center" vertical="center" wrapText="1"/>
    </xf>
    <xf numFmtId="0" fontId="10" fillId="0" borderId="0" xfId="2" applyAlignment="1">
      <alignment horizontal="center" vertical="center"/>
    </xf>
    <xf numFmtId="0" fontId="2" fillId="0" borderId="0" xfId="0" applyFont="1" applyAlignment="1">
      <alignment horizontal="center" vertical="center"/>
    </xf>
    <xf numFmtId="0" fontId="5" fillId="0" borderId="0" xfId="0" applyFont="1" applyAlignment="1" applyProtection="1">
      <alignment horizontal="center" wrapText="1"/>
    </xf>
    <xf numFmtId="0" fontId="3" fillId="3" borderId="4" xfId="0" applyFont="1" applyFill="1" applyBorder="1" applyAlignment="1" applyProtection="1">
      <alignment horizontal="center" vertical="center" wrapText="1"/>
    </xf>
    <xf numFmtId="0" fontId="3" fillId="0" borderId="3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2" fillId="0" borderId="23"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applyAlignment="1">
      <alignment horizontal="left" vertical="center" wrapText="1"/>
    </xf>
    <xf numFmtId="0" fontId="12" fillId="0" borderId="0" xfId="0" applyFont="1" applyAlignment="1">
      <alignment horizontal="center" vertical="center" wrapText="1"/>
    </xf>
    <xf numFmtId="0" fontId="3" fillId="3" borderId="6"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6"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6" xfId="0" applyFont="1" applyFill="1" applyBorder="1" applyAlignment="1">
      <alignment horizontal="center" wrapText="1"/>
    </xf>
    <xf numFmtId="0" fontId="2" fillId="3" borderId="6" xfId="0" applyFont="1" applyFill="1" applyBorder="1" applyAlignment="1">
      <alignment horizontal="center" wrapText="1"/>
    </xf>
    <xf numFmtId="0" fontId="3" fillId="0" borderId="3" xfId="0" applyFont="1" applyBorder="1" applyAlignment="1">
      <alignment horizontal="left" vertical="center" wrapText="1"/>
    </xf>
    <xf numFmtId="0" fontId="3" fillId="0" borderId="0" xfId="0" applyFont="1" applyAlignment="1">
      <alignment horizontal="center"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B5B3B3"/>
      <color rgb="FFD70D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Kalkulator Anak'!A1"/><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Kalkulator Cukai '!A1"/></Relationships>
</file>

<file path=xl/drawings/drawing1.xml><?xml version="1.0" encoding="utf-8"?>
<xdr:wsDr xmlns:xdr="http://schemas.openxmlformats.org/drawingml/2006/spreadsheetDrawing" xmlns:a="http://schemas.openxmlformats.org/drawingml/2006/main">
  <xdr:twoCellAnchor>
    <xdr:from>
      <xdr:col>2</xdr:col>
      <xdr:colOff>327660</xdr:colOff>
      <xdr:row>0</xdr:row>
      <xdr:rowOff>137160</xdr:rowOff>
    </xdr:from>
    <xdr:to>
      <xdr:col>2</xdr:col>
      <xdr:colOff>1303020</xdr:colOff>
      <xdr:row>3</xdr:row>
      <xdr:rowOff>102017</xdr:rowOff>
    </xdr:to>
    <xdr:sp macro="" textlink="">
      <xdr:nvSpPr>
        <xdr:cNvPr id="2" name="Freeform 23">
          <a:extLst>
            <a:ext uri="{FF2B5EF4-FFF2-40B4-BE49-F238E27FC236}">
              <a16:creationId xmlns:a16="http://schemas.microsoft.com/office/drawing/2014/main" id="{D4365DE4-6EA3-4E9B-B025-4ADF13F78CF2}"/>
            </a:ext>
          </a:extLst>
        </xdr:cNvPr>
        <xdr:cNvSpPr/>
      </xdr:nvSpPr>
      <xdr:spPr>
        <a:xfrm>
          <a:off x="1371600" y="137160"/>
          <a:ext cx="975360" cy="719237"/>
        </a:xfrm>
        <a:custGeom>
          <a:avLst/>
          <a:gdLst/>
          <a:ahLst/>
          <a:cxnLst/>
          <a:rect l="l" t="t" r="r" b="b"/>
          <a:pathLst>
            <a:path w="1907034" h="1473617">
              <a:moveTo>
                <a:pt x="0" y="0"/>
              </a:moveTo>
              <a:lnTo>
                <a:pt x="1907034" y="0"/>
              </a:lnTo>
              <a:lnTo>
                <a:pt x="1907034" y="1473617"/>
              </a:lnTo>
              <a:lnTo>
                <a:pt x="0" y="1473617"/>
              </a:lnTo>
              <a:lnTo>
                <a:pt x="0" y="0"/>
              </a:lnTo>
              <a:close/>
            </a:path>
          </a:pathLst>
        </a:custGeom>
        <a:blipFill>
          <a:blip xmlns:r="http://schemas.openxmlformats.org/officeDocument/2006/relationships" r:embed="rId1"/>
          <a:stretch>
            <a:fillRect/>
          </a:stretch>
        </a:blipFill>
      </xdr:spPr>
      <xdr:txBody>
        <a:bodyPr wrap="square"/>
        <a:lstStyle/>
        <a:p>
          <a:endParaRPr lang="en-MY"/>
        </a:p>
      </xdr:txBody>
    </xdr:sp>
    <xdr:clientData/>
  </xdr:twoCellAnchor>
  <xdr:twoCellAnchor>
    <xdr:from>
      <xdr:col>8</xdr:col>
      <xdr:colOff>91440</xdr:colOff>
      <xdr:row>1</xdr:row>
      <xdr:rowOff>0</xdr:rowOff>
    </xdr:from>
    <xdr:to>
      <xdr:col>11</xdr:col>
      <xdr:colOff>27772</xdr:colOff>
      <xdr:row>3</xdr:row>
      <xdr:rowOff>109905</xdr:rowOff>
    </xdr:to>
    <xdr:sp macro="" textlink="">
      <xdr:nvSpPr>
        <xdr:cNvPr id="3" name="Freeform 6">
          <a:extLst>
            <a:ext uri="{FF2B5EF4-FFF2-40B4-BE49-F238E27FC236}">
              <a16:creationId xmlns:a16="http://schemas.microsoft.com/office/drawing/2014/main" id="{953AE350-A4AF-46EA-8B7C-7D30CD35CB43}"/>
            </a:ext>
          </a:extLst>
        </xdr:cNvPr>
        <xdr:cNvSpPr/>
      </xdr:nvSpPr>
      <xdr:spPr>
        <a:xfrm>
          <a:off x="6606540" y="251460"/>
          <a:ext cx="2496652" cy="612825"/>
        </a:xfrm>
        <a:custGeom>
          <a:avLst/>
          <a:gdLst/>
          <a:ahLst/>
          <a:cxnLst/>
          <a:rect l="l" t="t" r="r" b="b"/>
          <a:pathLst>
            <a:path w="8828872" h="1832025">
              <a:moveTo>
                <a:pt x="0" y="0"/>
              </a:moveTo>
              <a:lnTo>
                <a:pt x="8828872" y="0"/>
              </a:lnTo>
              <a:lnTo>
                <a:pt x="8828872" y="1832025"/>
              </a:lnTo>
              <a:lnTo>
                <a:pt x="0" y="1832025"/>
              </a:lnTo>
              <a:lnTo>
                <a:pt x="0" y="0"/>
              </a:lnTo>
              <a:close/>
            </a:path>
          </a:pathLst>
        </a:custGeom>
        <a:blipFill>
          <a:blip xmlns:r="http://schemas.openxmlformats.org/officeDocument/2006/relationships" r:embed="rId2"/>
          <a:stretch>
            <a:fillRect/>
          </a:stretch>
        </a:blipFill>
      </xdr:spPr>
      <xdr:txBody>
        <a:bodyPr wrap="square"/>
        <a:lstStyle/>
        <a:p>
          <a:endParaRPr lang="en-MY"/>
        </a:p>
      </xdr:txBody>
    </xdr:sp>
    <xdr:clientData/>
  </xdr:twoCellAnchor>
  <xdr:twoCellAnchor>
    <xdr:from>
      <xdr:col>6</xdr:col>
      <xdr:colOff>30480</xdr:colOff>
      <xdr:row>41</xdr:row>
      <xdr:rowOff>68580</xdr:rowOff>
    </xdr:from>
    <xdr:to>
      <xdr:col>6</xdr:col>
      <xdr:colOff>121920</xdr:colOff>
      <xdr:row>42</xdr:row>
      <xdr:rowOff>198120</xdr:rowOff>
    </xdr:to>
    <xdr:sp macro="" textlink="">
      <xdr:nvSpPr>
        <xdr:cNvPr id="4" name="Right Brace 3">
          <a:extLst>
            <a:ext uri="{FF2B5EF4-FFF2-40B4-BE49-F238E27FC236}">
              <a16:creationId xmlns:a16="http://schemas.microsoft.com/office/drawing/2014/main" id="{32398D81-CD0E-48C1-837E-F0A5045B7E6D}"/>
            </a:ext>
          </a:extLst>
        </xdr:cNvPr>
        <xdr:cNvSpPr/>
      </xdr:nvSpPr>
      <xdr:spPr>
        <a:xfrm>
          <a:off x="5974080" y="8968740"/>
          <a:ext cx="91440" cy="48006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MY" sz="1100"/>
        </a:p>
      </xdr:txBody>
    </xdr:sp>
    <xdr:clientData/>
  </xdr:twoCellAnchor>
  <xdr:twoCellAnchor>
    <xdr:from>
      <xdr:col>5</xdr:col>
      <xdr:colOff>571500</xdr:colOff>
      <xdr:row>50</xdr:row>
      <xdr:rowOff>7620</xdr:rowOff>
    </xdr:from>
    <xdr:to>
      <xdr:col>6</xdr:col>
      <xdr:colOff>944880</xdr:colOff>
      <xdr:row>51</xdr:row>
      <xdr:rowOff>15240</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B085F00C-1A0D-407F-A55D-D60B9AFF5FBC}"/>
            </a:ext>
          </a:extLst>
        </xdr:cNvPr>
        <xdr:cNvSpPr/>
      </xdr:nvSpPr>
      <xdr:spPr>
        <a:xfrm>
          <a:off x="5067300" y="13274040"/>
          <a:ext cx="1508760" cy="259080"/>
        </a:xfrm>
        <a:prstGeom prst="roundRect">
          <a:avLst/>
        </a:prstGeom>
        <a:solidFill>
          <a:schemeClr val="bg2">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KALKULATOR ANAK</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441960</xdr:colOff>
      <xdr:row>23</xdr:row>
      <xdr:rowOff>190500</xdr:rowOff>
    </xdr:from>
    <xdr:to>
      <xdr:col>12</xdr:col>
      <xdr:colOff>571500</xdr:colOff>
      <xdr:row>24</xdr:row>
      <xdr:rowOff>243840</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D669957F-D950-4DF6-92B3-036461C22986}"/>
            </a:ext>
          </a:extLst>
        </xdr:cNvPr>
        <xdr:cNvSpPr/>
      </xdr:nvSpPr>
      <xdr:spPr>
        <a:xfrm>
          <a:off x="5928360" y="5722620"/>
          <a:ext cx="2164080" cy="304800"/>
        </a:xfrm>
        <a:prstGeom prst="roundRect">
          <a:avLst/>
        </a:prstGeom>
        <a:solidFill>
          <a:schemeClr val="bg2">
            <a:lumMod val="75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MY" sz="1100" b="1">
              <a:solidFill>
                <a:schemeClr val="tx1"/>
              </a:solidFill>
              <a:latin typeface="Arial Narrow" panose="020B0606020202030204" pitchFamily="34" charset="0"/>
            </a:rPr>
            <a:t>KEMBALI KE KALKULATOR CUKAI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35D6B-6294-4A71-B1EC-0E802F98B424}">
  <sheetPr codeName="Sheet1"/>
  <dimension ref="B1:Q91"/>
  <sheetViews>
    <sheetView showGridLines="0" tabSelected="1" workbookViewId="0">
      <selection activeCell="K83" sqref="K83"/>
    </sheetView>
  </sheetViews>
  <sheetFormatPr defaultRowHeight="20.100000000000001" customHeight="1" x14ac:dyDescent="0.25"/>
  <cols>
    <col min="1" max="1" width="8.77734375" style="1" customWidth="1"/>
    <col min="2" max="2" width="9.21875" style="2" customWidth="1"/>
    <col min="3" max="3" width="21.77734375" style="1" bestFit="1" customWidth="1"/>
    <col min="4" max="4" width="12.5546875" style="1" customWidth="1"/>
    <col min="5" max="5" width="13.21875" style="1" customWidth="1"/>
    <col min="6" max="6" width="16.5546875" style="1" customWidth="1"/>
    <col min="7" max="7" width="14.6640625" style="1" customWidth="1"/>
    <col min="8" max="8" width="13.88671875" style="1" customWidth="1"/>
    <col min="9" max="9" width="16.5546875" style="3" customWidth="1"/>
    <col min="10" max="10" width="4.88671875" style="1" customWidth="1"/>
    <col min="11" max="11" width="15.88671875" style="3" customWidth="1"/>
    <col min="12" max="14" width="8.88671875" style="1"/>
    <col min="15" max="15" width="15.77734375" style="1" customWidth="1"/>
    <col min="16" max="16384" width="8.88671875" style="1"/>
  </cols>
  <sheetData>
    <row r="1" spans="2:11" ht="20.100000000000001" customHeight="1" x14ac:dyDescent="0.25">
      <c r="B1" s="7"/>
      <c r="C1" s="8"/>
      <c r="D1" s="8"/>
      <c r="E1" s="8"/>
      <c r="F1" s="8"/>
      <c r="G1" s="8"/>
      <c r="H1" s="8"/>
      <c r="I1" s="9"/>
      <c r="J1" s="8"/>
      <c r="K1" s="9"/>
    </row>
    <row r="2" spans="2:11" ht="20.100000000000001" customHeight="1" x14ac:dyDescent="0.25">
      <c r="B2" s="7"/>
      <c r="C2" s="8"/>
      <c r="D2" s="120" t="s">
        <v>121</v>
      </c>
      <c r="E2" s="120"/>
      <c r="F2" s="120"/>
      <c r="G2" s="120"/>
      <c r="H2" s="8"/>
      <c r="I2" s="9"/>
      <c r="J2" s="8"/>
      <c r="K2" s="9"/>
    </row>
    <row r="3" spans="2:11" ht="20.100000000000001" customHeight="1" x14ac:dyDescent="0.3">
      <c r="B3" s="7"/>
      <c r="C3" s="10"/>
      <c r="D3" s="120"/>
      <c r="E3" s="120"/>
      <c r="F3" s="120"/>
      <c r="G3" s="120"/>
      <c r="H3" s="10"/>
      <c r="I3" s="11"/>
      <c r="J3" s="10"/>
      <c r="K3" s="11"/>
    </row>
    <row r="4" spans="2:11" ht="20.100000000000001" customHeight="1" thickBot="1" x14ac:dyDescent="0.3">
      <c r="B4" s="12"/>
      <c r="C4" s="113" t="s">
        <v>151</v>
      </c>
      <c r="D4" s="113"/>
      <c r="E4" s="113"/>
      <c r="F4" s="113"/>
      <c r="G4" s="113"/>
      <c r="H4" s="113"/>
      <c r="I4" s="113"/>
      <c r="J4" s="113"/>
      <c r="K4" s="113"/>
    </row>
    <row r="5" spans="2:11" ht="20.100000000000001" customHeight="1" x14ac:dyDescent="0.25">
      <c r="B5" s="7"/>
      <c r="C5" s="8"/>
      <c r="D5" s="8"/>
      <c r="E5" s="8"/>
      <c r="F5" s="8"/>
      <c r="G5" s="8"/>
      <c r="H5" s="8"/>
      <c r="I5" s="9"/>
      <c r="J5" s="8"/>
      <c r="K5" s="9"/>
    </row>
    <row r="6" spans="2:11" ht="20.100000000000001" customHeight="1" x14ac:dyDescent="0.25">
      <c r="B6" s="7"/>
      <c r="C6" s="13" t="s">
        <v>0</v>
      </c>
      <c r="D6" s="14" t="s">
        <v>1</v>
      </c>
      <c r="E6" s="114"/>
      <c r="F6" s="114"/>
      <c r="G6" s="114"/>
      <c r="H6" s="114"/>
      <c r="I6" s="114"/>
      <c r="J6" s="114"/>
      <c r="K6" s="114"/>
    </row>
    <row r="7" spans="2:11" ht="20.100000000000001" customHeight="1" x14ac:dyDescent="0.25">
      <c r="B7" s="7"/>
      <c r="C7" s="13" t="s">
        <v>2</v>
      </c>
      <c r="D7" s="14" t="s">
        <v>1</v>
      </c>
      <c r="E7" s="114"/>
      <c r="F7" s="114"/>
      <c r="G7" s="114"/>
      <c r="H7" s="114"/>
      <c r="I7" s="114"/>
      <c r="J7" s="114"/>
      <c r="K7" s="114"/>
    </row>
    <row r="8" spans="2:11" ht="20.100000000000001" customHeight="1" x14ac:dyDescent="0.25">
      <c r="B8" s="7"/>
      <c r="C8" s="13" t="s">
        <v>3</v>
      </c>
      <c r="D8" s="14" t="s">
        <v>1</v>
      </c>
      <c r="E8" s="114"/>
      <c r="F8" s="114"/>
      <c r="G8" s="114"/>
      <c r="H8" s="114"/>
      <c r="I8" s="114"/>
      <c r="J8" s="114"/>
      <c r="K8" s="114"/>
    </row>
    <row r="9" spans="2:11" ht="20.100000000000001" customHeight="1" x14ac:dyDescent="0.25">
      <c r="B9" s="7"/>
      <c r="C9" s="13" t="s">
        <v>153</v>
      </c>
      <c r="D9" s="14" t="s">
        <v>1</v>
      </c>
      <c r="E9" s="122"/>
      <c r="F9" s="123"/>
      <c r="G9" s="123"/>
      <c r="H9" s="123"/>
      <c r="I9" s="123"/>
      <c r="J9" s="123"/>
      <c r="K9" s="124"/>
    </row>
    <row r="10" spans="2:11" ht="20.100000000000001" customHeight="1" x14ac:dyDescent="0.25">
      <c r="B10" s="15"/>
      <c r="C10" s="16"/>
      <c r="D10" s="16"/>
      <c r="E10" s="16"/>
      <c r="F10" s="16"/>
      <c r="G10" s="16"/>
      <c r="H10" s="16"/>
      <c r="I10" s="17"/>
      <c r="J10" s="16"/>
      <c r="K10" s="17"/>
    </row>
    <row r="11" spans="2:11" ht="20.100000000000001" customHeight="1" x14ac:dyDescent="0.25">
      <c r="B11" s="18" t="s">
        <v>4</v>
      </c>
      <c r="C11" s="121" t="s">
        <v>7</v>
      </c>
      <c r="D11" s="121"/>
      <c r="E11" s="121"/>
      <c r="F11" s="121"/>
      <c r="G11" s="121"/>
      <c r="H11" s="121"/>
      <c r="I11" s="121"/>
      <c r="J11" s="121"/>
      <c r="K11" s="121"/>
    </row>
    <row r="13" spans="2:11" s="4" customFormat="1" ht="20.100000000000001" customHeight="1" x14ac:dyDescent="0.3">
      <c r="B13" s="77" t="s">
        <v>5</v>
      </c>
      <c r="C13" s="103" t="s">
        <v>21</v>
      </c>
      <c r="D13" s="103"/>
      <c r="E13" s="103"/>
      <c r="F13" s="103"/>
      <c r="G13" s="103"/>
      <c r="I13" s="81">
        <v>0</v>
      </c>
      <c r="K13" s="3"/>
    </row>
    <row r="14" spans="2:11" ht="20.100000000000001" customHeight="1" x14ac:dyDescent="0.25">
      <c r="B14" s="53" t="s">
        <v>6</v>
      </c>
      <c r="C14" s="103" t="s">
        <v>22</v>
      </c>
      <c r="D14" s="103"/>
      <c r="E14" s="103"/>
      <c r="F14" s="103"/>
      <c r="G14" s="103"/>
      <c r="I14" s="81">
        <v>0</v>
      </c>
    </row>
    <row r="15" spans="2:11" s="4" customFormat="1" ht="20.100000000000001" customHeight="1" x14ac:dyDescent="0.3">
      <c r="B15" s="77" t="s">
        <v>8</v>
      </c>
      <c r="C15" s="103" t="s">
        <v>23</v>
      </c>
      <c r="D15" s="103"/>
      <c r="E15" s="103"/>
      <c r="F15" s="103"/>
      <c r="G15" s="103"/>
      <c r="I15" s="3"/>
      <c r="K15" s="21">
        <f>I13+I14</f>
        <v>0</v>
      </c>
    </row>
    <row r="16" spans="2:11" s="3" customFormat="1" ht="20.100000000000001" customHeight="1" x14ac:dyDescent="0.3">
      <c r="B16" s="77" t="s">
        <v>9</v>
      </c>
      <c r="C16" s="103" t="s">
        <v>24</v>
      </c>
      <c r="D16" s="103"/>
      <c r="E16" s="103"/>
      <c r="F16" s="103"/>
      <c r="G16" s="103"/>
      <c r="H16" s="77"/>
      <c r="K16" s="81">
        <v>0</v>
      </c>
    </row>
    <row r="17" spans="2:11" s="3" customFormat="1" ht="20.100000000000001" customHeight="1" thickBot="1" x14ac:dyDescent="0.35">
      <c r="B17" s="77" t="s">
        <v>10</v>
      </c>
      <c r="C17" s="109" t="s">
        <v>27</v>
      </c>
      <c r="D17" s="109"/>
      <c r="E17" s="109"/>
      <c r="F17" s="109"/>
      <c r="G17" s="109"/>
      <c r="H17" s="77"/>
      <c r="K17" s="22">
        <f>K15-K16</f>
        <v>0</v>
      </c>
    </row>
    <row r="18" spans="2:11" ht="20.100000000000001" customHeight="1" thickTop="1" x14ac:dyDescent="0.25">
      <c r="B18" s="53"/>
    </row>
    <row r="19" spans="2:11" s="3" customFormat="1" ht="20.100000000000001" customHeight="1" x14ac:dyDescent="0.3">
      <c r="B19" s="77" t="s">
        <v>12</v>
      </c>
      <c r="C19" s="103" t="s">
        <v>19</v>
      </c>
      <c r="D19" s="103"/>
      <c r="E19" s="103"/>
      <c r="F19" s="103"/>
      <c r="G19" s="103"/>
      <c r="H19" s="77"/>
      <c r="I19" s="81">
        <v>0</v>
      </c>
    </row>
    <row r="20" spans="2:11" s="3" customFormat="1" ht="20.100000000000001" customHeight="1" x14ac:dyDescent="0.3">
      <c r="B20" s="77" t="s">
        <v>13</v>
      </c>
      <c r="C20" s="103" t="s">
        <v>20</v>
      </c>
      <c r="D20" s="103"/>
      <c r="E20" s="103"/>
      <c r="F20" s="103"/>
      <c r="G20" s="103"/>
      <c r="H20" s="77"/>
      <c r="I20" s="81">
        <v>0</v>
      </c>
    </row>
    <row r="21" spans="2:11" s="5" customFormat="1" ht="27.6" customHeight="1" x14ac:dyDescent="0.3">
      <c r="B21" s="77" t="s">
        <v>14</v>
      </c>
      <c r="C21" s="104" t="s">
        <v>15</v>
      </c>
      <c r="D21" s="104"/>
      <c r="E21" s="104"/>
      <c r="F21" s="104"/>
      <c r="G21" s="104"/>
      <c r="H21" s="4"/>
      <c r="I21" s="82">
        <v>0</v>
      </c>
    </row>
    <row r="22" spans="2:11" s="5" customFormat="1" ht="20.100000000000001" customHeight="1" x14ac:dyDescent="0.3">
      <c r="B22" s="77" t="s">
        <v>16</v>
      </c>
      <c r="C22" s="109" t="s">
        <v>17</v>
      </c>
      <c r="D22" s="109"/>
      <c r="E22" s="109"/>
      <c r="F22" s="109"/>
      <c r="G22" s="109"/>
      <c r="H22" s="4"/>
      <c r="I22" s="20"/>
      <c r="K22" s="23">
        <f>K17+I19+I20+I21</f>
        <v>0</v>
      </c>
    </row>
    <row r="23" spans="2:11" s="4" customFormat="1" ht="20.100000000000001" customHeight="1" x14ac:dyDescent="0.3">
      <c r="B23" s="77" t="s">
        <v>18</v>
      </c>
      <c r="C23" s="103" t="s">
        <v>25</v>
      </c>
      <c r="D23" s="103"/>
      <c r="E23" s="103"/>
      <c r="F23" s="103"/>
      <c r="G23" s="103"/>
      <c r="I23" s="3"/>
      <c r="K23" s="81">
        <v>0</v>
      </c>
    </row>
    <row r="24" spans="2:11" ht="20.100000000000001" customHeight="1" x14ac:dyDescent="0.25">
      <c r="B24" s="53" t="s">
        <v>26</v>
      </c>
      <c r="C24" s="6" t="s">
        <v>28</v>
      </c>
      <c r="K24" s="24">
        <f>K22-K23</f>
        <v>0</v>
      </c>
    </row>
    <row r="25" spans="2:11" ht="20.100000000000001" customHeight="1" x14ac:dyDescent="0.25">
      <c r="B25" s="53" t="s">
        <v>29</v>
      </c>
      <c r="C25" s="108" t="s">
        <v>30</v>
      </c>
      <c r="D25" s="108"/>
      <c r="E25" s="108"/>
      <c r="F25" s="108"/>
      <c r="G25" s="108"/>
      <c r="K25" s="81">
        <v>0</v>
      </c>
    </row>
    <row r="26" spans="2:11" ht="20.100000000000001" customHeight="1" x14ac:dyDescent="0.25">
      <c r="B26" s="53" t="s">
        <v>31</v>
      </c>
      <c r="C26" s="108" t="s">
        <v>32</v>
      </c>
      <c r="D26" s="108"/>
      <c r="E26" s="108"/>
      <c r="F26" s="108"/>
      <c r="G26" s="108"/>
      <c r="K26" s="81">
        <v>0</v>
      </c>
    </row>
    <row r="27" spans="2:11" ht="20.100000000000001" customHeight="1" thickBot="1" x14ac:dyDescent="0.3">
      <c r="B27" s="53" t="s">
        <v>33</v>
      </c>
      <c r="C27" s="108" t="s">
        <v>34</v>
      </c>
      <c r="D27" s="108"/>
      <c r="E27" s="108"/>
      <c r="F27" s="108"/>
      <c r="G27" s="108"/>
      <c r="K27" s="22">
        <f>K24-K25-K26</f>
        <v>0</v>
      </c>
    </row>
    <row r="28" spans="2:11" ht="20.100000000000001" customHeight="1" thickTop="1" x14ac:dyDescent="0.25">
      <c r="B28" s="53" t="s">
        <v>35</v>
      </c>
      <c r="C28" s="108" t="s">
        <v>36</v>
      </c>
      <c r="D28" s="108"/>
      <c r="E28" s="108"/>
      <c r="F28" s="108"/>
      <c r="G28" s="108"/>
      <c r="K28" s="83">
        <v>0</v>
      </c>
    </row>
    <row r="29" spans="2:11" s="4" customFormat="1" ht="20.100000000000001" customHeight="1" x14ac:dyDescent="0.3">
      <c r="B29" s="77" t="s">
        <v>37</v>
      </c>
      <c r="C29" s="109" t="s">
        <v>38</v>
      </c>
      <c r="D29" s="109"/>
      <c r="E29" s="109"/>
      <c r="F29" s="109"/>
      <c r="G29" s="109"/>
      <c r="I29" s="3"/>
      <c r="K29" s="24">
        <f>K27+K28</f>
        <v>0</v>
      </c>
    </row>
    <row r="30" spans="2:11" s="4" customFormat="1" ht="20.100000000000001" customHeight="1" x14ac:dyDescent="0.3">
      <c r="B30" s="77" t="s">
        <v>39</v>
      </c>
      <c r="C30" s="103" t="s">
        <v>40</v>
      </c>
      <c r="D30" s="103"/>
      <c r="E30" s="103"/>
      <c r="F30" s="103"/>
      <c r="G30" s="103"/>
      <c r="H30" s="103"/>
      <c r="I30" s="3"/>
      <c r="K30" s="81">
        <v>0</v>
      </c>
    </row>
    <row r="31" spans="2:11" s="4" customFormat="1" ht="20.100000000000001" customHeight="1" thickBot="1" x14ac:dyDescent="0.35">
      <c r="B31" s="77" t="s">
        <v>41</v>
      </c>
      <c r="C31" s="109" t="s">
        <v>42</v>
      </c>
      <c r="D31" s="109"/>
      <c r="E31" s="109"/>
      <c r="F31" s="109"/>
      <c r="G31" s="109"/>
      <c r="I31" s="3"/>
      <c r="K31" s="22">
        <f>K29+K30</f>
        <v>0</v>
      </c>
    </row>
    <row r="32" spans="2:11" ht="20.100000000000001" customHeight="1" thickTop="1" x14ac:dyDescent="0.25"/>
    <row r="33" spans="2:11" ht="20.100000000000001" customHeight="1" x14ac:dyDescent="0.25">
      <c r="B33" s="101" t="s">
        <v>43</v>
      </c>
      <c r="C33" s="101"/>
      <c r="D33" s="101"/>
      <c r="E33" s="101"/>
      <c r="F33" s="101"/>
      <c r="G33" s="101"/>
      <c r="H33" s="101"/>
      <c r="I33" s="101"/>
      <c r="J33" s="101"/>
      <c r="K33" s="101"/>
    </row>
    <row r="35" spans="2:11" s="4" customFormat="1" ht="20.100000000000001" customHeight="1" thickBot="1" x14ac:dyDescent="0.35">
      <c r="B35" s="77" t="s">
        <v>57</v>
      </c>
      <c r="C35" s="125" t="s">
        <v>44</v>
      </c>
      <c r="D35" s="125"/>
      <c r="E35" s="125"/>
      <c r="F35" s="125"/>
      <c r="I35" s="30">
        <v>9000</v>
      </c>
      <c r="K35" s="3"/>
    </row>
    <row r="36" spans="2:11" s="4" customFormat="1" ht="29.4" customHeight="1" x14ac:dyDescent="0.3">
      <c r="B36" s="64" t="s">
        <v>67</v>
      </c>
      <c r="C36" s="126" t="s">
        <v>143</v>
      </c>
      <c r="D36" s="126"/>
      <c r="E36" s="126"/>
      <c r="F36" s="126"/>
      <c r="G36" s="69" t="s">
        <v>149</v>
      </c>
      <c r="H36" s="84">
        <v>0</v>
      </c>
      <c r="I36" s="25"/>
      <c r="K36" s="3"/>
    </row>
    <row r="37" spans="2:11" s="4" customFormat="1" ht="14.4" customHeight="1" x14ac:dyDescent="0.3">
      <c r="B37" s="65"/>
      <c r="C37" s="61" t="s">
        <v>51</v>
      </c>
      <c r="D37" s="74"/>
      <c r="E37" s="74"/>
      <c r="F37" s="74"/>
      <c r="G37" s="62"/>
      <c r="H37" s="85"/>
      <c r="I37" s="25"/>
      <c r="K37" s="3"/>
    </row>
    <row r="38" spans="2:11" s="4" customFormat="1" ht="41.4" customHeight="1" thickBot="1" x14ac:dyDescent="0.35">
      <c r="B38" s="66" t="s">
        <v>68</v>
      </c>
      <c r="C38" s="67" t="s">
        <v>52</v>
      </c>
      <c r="D38" s="68"/>
      <c r="E38" s="68"/>
      <c r="F38" s="68"/>
      <c r="G38" s="70" t="s">
        <v>53</v>
      </c>
      <c r="H38" s="86">
        <v>0</v>
      </c>
      <c r="I38" s="25"/>
      <c r="K38" s="3"/>
    </row>
    <row r="39" spans="2:11" s="4" customFormat="1" ht="28.2" customHeight="1" x14ac:dyDescent="0.3">
      <c r="B39" s="63" t="s">
        <v>58</v>
      </c>
      <c r="C39" s="127" t="s">
        <v>54</v>
      </c>
      <c r="D39" s="127"/>
      <c r="E39" s="127"/>
      <c r="F39" s="127"/>
      <c r="G39" s="73" t="s">
        <v>50</v>
      </c>
      <c r="H39" s="87">
        <v>0</v>
      </c>
      <c r="I39" s="25"/>
      <c r="K39" s="3"/>
    </row>
    <row r="40" spans="2:11" s="4" customFormat="1" ht="21" customHeight="1" x14ac:dyDescent="0.3">
      <c r="B40" s="77" t="s">
        <v>59</v>
      </c>
      <c r="C40" s="72" t="s">
        <v>49</v>
      </c>
      <c r="D40" s="72"/>
      <c r="E40" s="72"/>
      <c r="F40" s="72"/>
      <c r="G40" s="26">
        <v>6000</v>
      </c>
      <c r="H40" s="88">
        <v>0</v>
      </c>
      <c r="I40" s="25"/>
      <c r="K40" s="3"/>
    </row>
    <row r="41" spans="2:11" s="4" customFormat="1" ht="20.100000000000001" customHeight="1" x14ac:dyDescent="0.3">
      <c r="B41" s="77" t="s">
        <v>60</v>
      </c>
      <c r="C41" s="4" t="s">
        <v>55</v>
      </c>
      <c r="G41" s="73" t="s">
        <v>50</v>
      </c>
      <c r="H41" s="88">
        <v>0</v>
      </c>
      <c r="I41" s="3"/>
      <c r="K41" s="3"/>
    </row>
    <row r="42" spans="2:11" s="4" customFormat="1" ht="27.6" customHeight="1" x14ac:dyDescent="0.3">
      <c r="B42" s="77" t="s">
        <v>61</v>
      </c>
      <c r="C42" s="104" t="s">
        <v>45</v>
      </c>
      <c r="D42" s="104"/>
      <c r="E42" s="104"/>
      <c r="F42" s="104"/>
      <c r="G42" s="105" t="s">
        <v>50</v>
      </c>
      <c r="H42" s="106">
        <v>0</v>
      </c>
      <c r="I42" s="3"/>
      <c r="K42" s="3"/>
    </row>
    <row r="43" spans="2:11" s="4" customFormat="1" ht="20.100000000000001" customHeight="1" x14ac:dyDescent="0.3">
      <c r="B43" s="77" t="s">
        <v>62</v>
      </c>
      <c r="C43" s="103" t="s">
        <v>46</v>
      </c>
      <c r="D43" s="103"/>
      <c r="E43" s="103"/>
      <c r="F43" s="103"/>
      <c r="G43" s="105"/>
      <c r="H43" s="107"/>
      <c r="I43" s="3"/>
      <c r="K43" s="3"/>
    </row>
    <row r="44" spans="2:11" s="4" customFormat="1" ht="25.8" customHeight="1" x14ac:dyDescent="0.3">
      <c r="B44" s="77" t="s">
        <v>63</v>
      </c>
      <c r="C44" s="104" t="s">
        <v>47</v>
      </c>
      <c r="D44" s="104"/>
      <c r="E44" s="104"/>
      <c r="F44" s="104"/>
      <c r="G44" s="73" t="s">
        <v>48</v>
      </c>
      <c r="H44" s="88">
        <v>0</v>
      </c>
      <c r="I44" s="3"/>
      <c r="K44" s="3"/>
    </row>
    <row r="45" spans="2:11" s="4" customFormat="1" ht="28.8" customHeight="1" x14ac:dyDescent="0.3">
      <c r="B45" s="77" t="s">
        <v>64</v>
      </c>
      <c r="C45" s="104" t="s">
        <v>144</v>
      </c>
      <c r="D45" s="104"/>
      <c r="E45" s="104"/>
      <c r="F45" s="104"/>
      <c r="G45" s="73" t="s">
        <v>53</v>
      </c>
      <c r="H45" s="88">
        <v>0</v>
      </c>
      <c r="I45" s="3"/>
      <c r="K45" s="3"/>
    </row>
    <row r="46" spans="2:11" s="4" customFormat="1" ht="20.100000000000001" customHeight="1" x14ac:dyDescent="0.3">
      <c r="B46" s="77" t="s">
        <v>65</v>
      </c>
      <c r="C46" s="103" t="s">
        <v>56</v>
      </c>
      <c r="D46" s="103"/>
      <c r="E46" s="103"/>
      <c r="F46" s="103"/>
      <c r="G46" s="73" t="s">
        <v>50</v>
      </c>
      <c r="H46" s="88">
        <v>0</v>
      </c>
      <c r="I46" s="3"/>
      <c r="K46" s="3"/>
    </row>
    <row r="47" spans="2:11" s="4" customFormat="1" ht="20.100000000000001" customHeight="1" x14ac:dyDescent="0.3">
      <c r="B47" s="77" t="s">
        <v>66</v>
      </c>
      <c r="C47" s="103" t="s">
        <v>69</v>
      </c>
      <c r="D47" s="103"/>
      <c r="E47" s="103"/>
      <c r="F47" s="103"/>
      <c r="G47" s="73" t="s">
        <v>70</v>
      </c>
      <c r="H47" s="88">
        <v>0</v>
      </c>
      <c r="I47" s="3"/>
      <c r="K47" s="3"/>
    </row>
    <row r="48" spans="2:11" s="4" customFormat="1" ht="28.2" customHeight="1" x14ac:dyDescent="0.3">
      <c r="B48" s="77" t="s">
        <v>71</v>
      </c>
      <c r="C48" s="104" t="s">
        <v>72</v>
      </c>
      <c r="D48" s="104"/>
      <c r="E48" s="104"/>
      <c r="F48" s="104"/>
      <c r="G48" s="73" t="s">
        <v>73</v>
      </c>
      <c r="H48" s="88">
        <v>0</v>
      </c>
      <c r="I48" s="3"/>
      <c r="K48" s="3"/>
    </row>
    <row r="49" spans="2:17" s="4" customFormat="1" ht="20.100000000000001" customHeight="1" x14ac:dyDescent="0.3">
      <c r="B49" s="77" t="s">
        <v>74</v>
      </c>
      <c r="C49" s="103" t="s">
        <v>75</v>
      </c>
      <c r="D49" s="103"/>
      <c r="E49" s="103"/>
      <c r="F49" s="103"/>
      <c r="G49" s="73" t="s">
        <v>76</v>
      </c>
      <c r="H49" s="88">
        <v>0</v>
      </c>
      <c r="I49" s="3"/>
      <c r="K49" s="3"/>
    </row>
    <row r="50" spans="2:17" s="4" customFormat="1" ht="20.100000000000001" customHeight="1" x14ac:dyDescent="0.3">
      <c r="B50" s="77" t="s">
        <v>77</v>
      </c>
      <c r="C50" s="103" t="s">
        <v>78</v>
      </c>
      <c r="D50" s="103"/>
      <c r="E50" s="103"/>
      <c r="F50" s="103"/>
      <c r="G50" s="28">
        <v>3500</v>
      </c>
      <c r="H50" s="88">
        <v>0</v>
      </c>
      <c r="I50" s="3"/>
      <c r="K50" s="3"/>
    </row>
    <row r="51" spans="2:17" s="4" customFormat="1" ht="20.100000000000001" customHeight="1" x14ac:dyDescent="0.3">
      <c r="B51" s="3" t="s">
        <v>79</v>
      </c>
      <c r="C51" s="4" t="s">
        <v>80</v>
      </c>
      <c r="D51" s="50"/>
      <c r="E51" s="116"/>
      <c r="F51" s="117"/>
      <c r="H51" s="88">
        <f>SUM('Kalkulator Anak'!J21:'Kalkulator Anak'!T21)</f>
        <v>0</v>
      </c>
      <c r="I51" s="3"/>
      <c r="K51" s="3"/>
    </row>
    <row r="52" spans="2:17" s="3" customFormat="1" ht="20.100000000000001" customHeight="1" x14ac:dyDescent="0.3">
      <c r="B52" s="77" t="s">
        <v>106</v>
      </c>
      <c r="C52" s="78" t="s">
        <v>107</v>
      </c>
      <c r="D52" s="77"/>
      <c r="E52" s="118"/>
      <c r="F52" s="119"/>
      <c r="G52" s="73" t="s">
        <v>50</v>
      </c>
      <c r="H52" s="88">
        <v>0</v>
      </c>
    </row>
    <row r="53" spans="2:17" ht="20.100000000000001" customHeight="1" x14ac:dyDescent="0.25">
      <c r="B53" s="77" t="s">
        <v>108</v>
      </c>
      <c r="C53" s="103" t="s">
        <v>109</v>
      </c>
      <c r="D53" s="103"/>
      <c r="E53" s="103"/>
      <c r="F53" s="103"/>
      <c r="G53" s="27" t="s">
        <v>53</v>
      </c>
      <c r="H53" s="89">
        <v>0</v>
      </c>
    </row>
    <row r="54" spans="2:17" ht="20.100000000000001" customHeight="1" x14ac:dyDescent="0.25">
      <c r="B54" s="53" t="s">
        <v>110</v>
      </c>
      <c r="C54" s="103" t="s">
        <v>111</v>
      </c>
      <c r="D54" s="103"/>
      <c r="E54" s="103"/>
      <c r="F54" s="103"/>
      <c r="G54" s="73" t="s">
        <v>53</v>
      </c>
      <c r="H54" s="89">
        <v>0</v>
      </c>
    </row>
    <row r="55" spans="2:17" ht="20.100000000000001" customHeight="1" x14ac:dyDescent="0.25">
      <c r="B55" s="53" t="s">
        <v>112</v>
      </c>
      <c r="C55" s="103" t="s">
        <v>113</v>
      </c>
      <c r="D55" s="103"/>
      <c r="E55" s="103"/>
      <c r="F55" s="103"/>
      <c r="G55" s="73" t="s">
        <v>114</v>
      </c>
      <c r="H55" s="89">
        <v>0</v>
      </c>
    </row>
    <row r="56" spans="2:17" ht="20.100000000000001" customHeight="1" thickBot="1" x14ac:dyDescent="0.3">
      <c r="B56" s="53" t="s">
        <v>115</v>
      </c>
      <c r="C56" s="115" t="s">
        <v>116</v>
      </c>
      <c r="D56" s="115"/>
      <c r="E56" s="115"/>
      <c r="F56" s="115"/>
      <c r="G56" s="115"/>
      <c r="H56" s="115"/>
      <c r="I56" s="48">
        <f>I35+H38+H39+H40+H41+H42+H44+H45+H46+H47+H48+H49+H50+H51+H52+H53+H54+H55+H36</f>
        <v>9000</v>
      </c>
      <c r="K56" s="77"/>
    </row>
    <row r="57" spans="2:17" ht="20.100000000000001" customHeight="1" thickTop="1" x14ac:dyDescent="0.25">
      <c r="B57" s="53"/>
      <c r="I57" s="77"/>
      <c r="K57" s="77"/>
    </row>
    <row r="58" spans="2:17" ht="20.100000000000001" customHeight="1" thickBot="1" x14ac:dyDescent="0.3">
      <c r="B58" s="102" t="s">
        <v>118</v>
      </c>
      <c r="C58" s="102"/>
      <c r="D58" s="102"/>
      <c r="E58" s="102"/>
      <c r="F58" s="102"/>
      <c r="G58" s="102"/>
      <c r="H58" s="102"/>
      <c r="I58" s="77"/>
      <c r="K58" s="47">
        <f>MAX(0,K31-I56)</f>
        <v>0</v>
      </c>
    </row>
    <row r="59" spans="2:17" ht="20.100000000000001" customHeight="1" thickTop="1" x14ac:dyDescent="0.25">
      <c r="B59" s="36"/>
      <c r="C59" s="36"/>
      <c r="D59" s="36"/>
      <c r="E59" s="36"/>
      <c r="F59" s="36"/>
      <c r="G59" s="36"/>
      <c r="H59" s="36"/>
    </row>
    <row r="60" spans="2:17" ht="20.100000000000001" customHeight="1" x14ac:dyDescent="0.25">
      <c r="B60" s="101" t="s">
        <v>117</v>
      </c>
      <c r="C60" s="101"/>
      <c r="D60" s="101"/>
      <c r="E60" s="101"/>
      <c r="F60" s="101"/>
      <c r="G60" s="101"/>
      <c r="H60" s="101"/>
      <c r="I60" s="101"/>
      <c r="J60" s="101"/>
      <c r="K60" s="101"/>
    </row>
    <row r="61" spans="2:17" ht="20.100000000000001" customHeight="1" thickBot="1" x14ac:dyDescent="0.3"/>
    <row r="62" spans="2:17" s="4" customFormat="1" ht="20.100000000000001" customHeight="1" thickBot="1" x14ac:dyDescent="0.35">
      <c r="B62" s="3" t="s">
        <v>119</v>
      </c>
      <c r="C62" s="4" t="s">
        <v>122</v>
      </c>
      <c r="H62" s="41" t="str">
        <f>_xlfn.IFNA(VLOOKUP(K58,O64:Q74,1),"0")</f>
        <v>0</v>
      </c>
      <c r="I62" s="3"/>
      <c r="K62" s="41" t="str">
        <f>_xlfn.IFNA(VLOOKUP(K58,O64:Q74,2),"0")</f>
        <v>0</v>
      </c>
      <c r="M62" s="75" t="s">
        <v>152</v>
      </c>
      <c r="O62" s="110">
        <v>2016</v>
      </c>
      <c r="P62" s="111"/>
      <c r="Q62" s="112"/>
    </row>
    <row r="63" spans="2:17" s="31" customFormat="1" ht="20.100000000000001" customHeight="1" thickBot="1" x14ac:dyDescent="0.35">
      <c r="B63" s="3" t="s">
        <v>120</v>
      </c>
      <c r="C63" s="31" t="s">
        <v>123</v>
      </c>
      <c r="H63" s="41">
        <f>+K58-H62</f>
        <v>0</v>
      </c>
      <c r="K63" s="41">
        <f>H63*M63</f>
        <v>0</v>
      </c>
      <c r="M63" s="60" t="str">
        <f>_xlfn.IFNA(VLOOKUP(K58,O64:Q74,3),"0.00")</f>
        <v>0.00</v>
      </c>
      <c r="N63" s="78"/>
      <c r="O63" s="110" t="s">
        <v>124</v>
      </c>
      <c r="P63" s="111"/>
      <c r="Q63" s="112"/>
    </row>
    <row r="64" spans="2:17" s="3" customFormat="1" ht="20.100000000000001" customHeight="1" thickBot="1" x14ac:dyDescent="0.35">
      <c r="B64" s="77" t="s">
        <v>126</v>
      </c>
      <c r="C64" s="102" t="s">
        <v>127</v>
      </c>
      <c r="D64" s="102"/>
      <c r="E64" s="102"/>
      <c r="F64" s="102"/>
      <c r="G64" s="102"/>
      <c r="H64" s="77"/>
      <c r="I64" s="77"/>
      <c r="J64" s="77"/>
      <c r="K64" s="45">
        <f>K62+K63</f>
        <v>0</v>
      </c>
      <c r="M64" s="77"/>
      <c r="N64" s="77"/>
      <c r="O64" s="43">
        <v>5000</v>
      </c>
      <c r="P64" s="43">
        <v>0</v>
      </c>
      <c r="Q64" s="44">
        <v>0</v>
      </c>
    </row>
    <row r="65" spans="2:17" ht="20.100000000000001" customHeight="1" thickTop="1" x14ac:dyDescent="0.25">
      <c r="B65" s="42"/>
      <c r="C65" s="42"/>
      <c r="D65" s="42"/>
      <c r="E65" s="42"/>
      <c r="F65" s="42"/>
      <c r="G65" s="42"/>
      <c r="H65" s="42"/>
      <c r="I65" s="42"/>
      <c r="J65" s="42"/>
      <c r="K65" s="42"/>
      <c r="O65" s="37">
        <v>15000</v>
      </c>
      <c r="P65" s="37">
        <v>150</v>
      </c>
      <c r="Q65" s="38">
        <v>0.01</v>
      </c>
    </row>
    <row r="66" spans="2:17" ht="20.100000000000001" customHeight="1" x14ac:dyDescent="0.25">
      <c r="O66" s="37">
        <v>35000</v>
      </c>
      <c r="P66" s="37">
        <v>750</v>
      </c>
      <c r="Q66" s="38">
        <v>0.05</v>
      </c>
    </row>
    <row r="67" spans="2:17" ht="20.100000000000001" customHeight="1" x14ac:dyDescent="0.25">
      <c r="B67" s="101" t="s">
        <v>125</v>
      </c>
      <c r="C67" s="101"/>
      <c r="D67" s="101"/>
      <c r="E67" s="101"/>
      <c r="F67" s="101"/>
      <c r="G67" s="101"/>
      <c r="H67" s="101"/>
      <c r="I67" s="101"/>
      <c r="J67" s="101"/>
      <c r="K67" s="101"/>
      <c r="O67" s="37">
        <v>50000</v>
      </c>
      <c r="P67" s="37">
        <v>1500</v>
      </c>
      <c r="Q67" s="38">
        <v>0.1</v>
      </c>
    </row>
    <row r="68" spans="2:17" ht="20.100000000000001" customHeight="1" x14ac:dyDescent="0.25">
      <c r="O68" s="37">
        <v>70000</v>
      </c>
      <c r="P68" s="37">
        <v>3200</v>
      </c>
      <c r="Q68" s="38">
        <v>0.16</v>
      </c>
    </row>
    <row r="69" spans="2:17" ht="20.100000000000001" customHeight="1" x14ac:dyDescent="0.25">
      <c r="B69" s="3" t="s">
        <v>128</v>
      </c>
      <c r="C69" s="4" t="s">
        <v>129</v>
      </c>
      <c r="D69" s="4"/>
      <c r="E69" s="4"/>
      <c r="F69" s="4"/>
      <c r="G69" s="4"/>
      <c r="H69" s="4"/>
      <c r="J69" s="4"/>
      <c r="K69" s="90">
        <v>0</v>
      </c>
      <c r="O69" s="37">
        <v>100000</v>
      </c>
      <c r="P69" s="37">
        <v>6300</v>
      </c>
      <c r="Q69" s="38">
        <v>0.21</v>
      </c>
    </row>
    <row r="70" spans="2:17" ht="20.100000000000001" customHeight="1" x14ac:dyDescent="0.25">
      <c r="B70" s="3" t="s">
        <v>130</v>
      </c>
      <c r="C70" s="4" t="s">
        <v>131</v>
      </c>
      <c r="D70" s="4"/>
      <c r="E70" s="4"/>
      <c r="F70" s="4"/>
      <c r="G70" s="4"/>
      <c r="H70" s="4"/>
      <c r="J70" s="4"/>
      <c r="K70" s="90">
        <v>0</v>
      </c>
      <c r="O70" s="37">
        <v>250000</v>
      </c>
      <c r="P70" s="37">
        <v>36000</v>
      </c>
      <c r="Q70" s="38">
        <v>0.24</v>
      </c>
    </row>
    <row r="71" spans="2:17" ht="20.100000000000001" customHeight="1" x14ac:dyDescent="0.25">
      <c r="B71" s="3" t="s">
        <v>132</v>
      </c>
      <c r="C71" s="4" t="s">
        <v>133</v>
      </c>
      <c r="D71" s="4"/>
      <c r="E71" s="4"/>
      <c r="F71" s="4"/>
      <c r="G71" s="4"/>
      <c r="H71" s="4"/>
      <c r="J71" s="4"/>
      <c r="K71" s="90">
        <v>0</v>
      </c>
      <c r="O71" s="37">
        <v>400000</v>
      </c>
      <c r="P71" s="37">
        <v>36750</v>
      </c>
      <c r="Q71" s="39">
        <v>0.245</v>
      </c>
    </row>
    <row r="72" spans="2:17" ht="20.100000000000001" customHeight="1" thickBot="1" x14ac:dyDescent="0.3">
      <c r="B72" s="77" t="s">
        <v>134</v>
      </c>
      <c r="C72" s="102" t="s">
        <v>147</v>
      </c>
      <c r="D72" s="102"/>
      <c r="E72" s="102"/>
      <c r="F72" s="102"/>
      <c r="G72" s="102"/>
      <c r="H72" s="4"/>
      <c r="I72" s="77"/>
      <c r="J72" s="4"/>
      <c r="K72" s="46">
        <f>IF(K64-SUM(K69:K71)&gt;=0,K64-SUM(K69:K71),0)</f>
        <v>0</v>
      </c>
      <c r="O72" s="37">
        <v>600000</v>
      </c>
      <c r="P72" s="37">
        <v>50000</v>
      </c>
      <c r="Q72" s="39">
        <v>0.25</v>
      </c>
    </row>
    <row r="73" spans="2:17" ht="20.100000000000001" customHeight="1" thickTop="1" x14ac:dyDescent="0.25">
      <c r="B73" s="3"/>
      <c r="C73" s="4"/>
      <c r="D73" s="4"/>
      <c r="E73" s="4"/>
      <c r="F73" s="4"/>
      <c r="G73" s="4"/>
      <c r="H73" s="4"/>
      <c r="J73" s="4"/>
      <c r="O73" s="37">
        <v>1000000</v>
      </c>
      <c r="P73" s="37">
        <v>104000</v>
      </c>
      <c r="Q73" s="39">
        <v>0.26</v>
      </c>
    </row>
    <row r="74" spans="2:17" ht="45" customHeight="1" thickBot="1" x14ac:dyDescent="0.3">
      <c r="B74" s="3"/>
      <c r="C74" s="4"/>
      <c r="D74" s="4"/>
      <c r="E74" s="4"/>
      <c r="F74" s="4"/>
      <c r="G74" s="4"/>
      <c r="H74" s="4"/>
      <c r="J74" s="4"/>
      <c r="O74" s="79">
        <v>1000001</v>
      </c>
      <c r="P74" s="71">
        <v>238650</v>
      </c>
      <c r="Q74" s="40">
        <v>0.28000000000000003</v>
      </c>
    </row>
    <row r="75" spans="2:17" ht="20.100000000000001" customHeight="1" x14ac:dyDescent="0.25">
      <c r="B75" s="101" t="s">
        <v>138</v>
      </c>
      <c r="C75" s="101"/>
      <c r="D75" s="101"/>
      <c r="E75" s="101"/>
      <c r="F75" s="101"/>
      <c r="G75" s="101"/>
      <c r="H75" s="101"/>
      <c r="I75" s="101"/>
      <c r="J75" s="101"/>
      <c r="K75" s="101"/>
    </row>
    <row r="77" spans="2:17" s="4" customFormat="1" ht="20.100000000000001" customHeight="1" x14ac:dyDescent="0.3">
      <c r="B77" s="3" t="s">
        <v>135</v>
      </c>
      <c r="C77" s="4" t="s">
        <v>137</v>
      </c>
      <c r="I77" s="3"/>
      <c r="K77" s="90">
        <v>0</v>
      </c>
    </row>
    <row r="78" spans="2:17" s="4" customFormat="1" ht="20.100000000000001" customHeight="1" x14ac:dyDescent="0.3">
      <c r="B78" s="3" t="s">
        <v>136</v>
      </c>
      <c r="C78" s="4" t="s">
        <v>139</v>
      </c>
      <c r="I78" s="3"/>
      <c r="K78" s="90">
        <v>0</v>
      </c>
    </row>
    <row r="79" spans="2:17" ht="20.100000000000001" customHeight="1" thickBot="1" x14ac:dyDescent="0.3">
      <c r="B79" s="77" t="s">
        <v>140</v>
      </c>
      <c r="C79" s="102" t="s">
        <v>146</v>
      </c>
      <c r="D79" s="102"/>
      <c r="E79" s="102"/>
      <c r="F79" s="102"/>
      <c r="G79" s="102"/>
      <c r="I79" s="77"/>
      <c r="K79" s="93">
        <f>IF(K72&gt;=0,K72-(SUM(K77:K78)),(SUM(K77:K78))-K72)</f>
        <v>0</v>
      </c>
    </row>
    <row r="80" spans="2:17" ht="20.100000000000001" customHeight="1" thickTop="1" x14ac:dyDescent="0.25"/>
    <row r="81" spans="2:13" ht="20.100000000000001" customHeight="1" x14ac:dyDescent="0.25">
      <c r="B81" s="49" t="s">
        <v>141</v>
      </c>
      <c r="C81" s="103" t="s">
        <v>142</v>
      </c>
      <c r="D81" s="103"/>
      <c r="E81" s="103"/>
      <c r="F81" s="103"/>
      <c r="G81" s="103"/>
      <c r="K81" s="90">
        <v>0</v>
      </c>
    </row>
    <row r="82" spans="2:13" ht="20.100000000000001" customHeight="1" x14ac:dyDescent="0.25">
      <c r="M82" s="59"/>
    </row>
    <row r="83" spans="2:13" ht="20.100000000000001" customHeight="1" thickBot="1" x14ac:dyDescent="0.3">
      <c r="B83" s="100" t="s">
        <v>145</v>
      </c>
      <c r="C83" s="100"/>
      <c r="D83" s="100"/>
      <c r="E83" s="100"/>
      <c r="F83" s="100"/>
      <c r="G83" s="100"/>
      <c r="H83" s="100"/>
      <c r="I83" s="100"/>
      <c r="K83" s="80">
        <f>IF(K79&gt;=K81,K79-(SUM(K81:K81)), "("&amp;(SUM(K81:K81))-K79&amp;")")</f>
        <v>0</v>
      </c>
    </row>
    <row r="84" spans="2:13" ht="20.100000000000001" customHeight="1" thickTop="1" x14ac:dyDescent="0.25">
      <c r="B84" s="53"/>
      <c r="I84" s="77"/>
      <c r="K84" s="77"/>
    </row>
    <row r="85" spans="2:13" ht="20.100000000000001" customHeight="1" x14ac:dyDescent="0.25">
      <c r="B85" s="94" t="s">
        <v>150</v>
      </c>
      <c r="C85" s="95"/>
      <c r="D85" s="95"/>
      <c r="E85" s="95"/>
      <c r="F85" s="95"/>
      <c r="G85" s="95"/>
      <c r="H85" s="95"/>
      <c r="I85" s="95"/>
      <c r="J85" s="95"/>
      <c r="K85" s="96"/>
    </row>
    <row r="86" spans="2:13" ht="20.100000000000001" customHeight="1" x14ac:dyDescent="0.25">
      <c r="B86" s="97"/>
      <c r="C86" s="98"/>
      <c r="D86" s="98"/>
      <c r="E86" s="98"/>
      <c r="F86" s="98"/>
      <c r="G86" s="98"/>
      <c r="H86" s="98"/>
      <c r="I86" s="98"/>
      <c r="J86" s="98"/>
      <c r="K86" s="99"/>
    </row>
    <row r="87" spans="2:13" ht="20.100000000000001" customHeight="1" x14ac:dyDescent="0.25">
      <c r="B87" s="1"/>
      <c r="I87" s="1"/>
      <c r="K87" s="1"/>
    </row>
    <row r="91" spans="2:13" ht="20.100000000000001" customHeight="1" x14ac:dyDescent="0.3">
      <c r="I91"/>
    </row>
  </sheetData>
  <sheetProtection algorithmName="SHA-512" hashValue="qVC1ysPMgEGLGBE24f4liksrGJwTApxW8d3FcRnTA4bpUIqx6EB7zZnDjA/Yj4EbMkP9p/OdVBSqlLszErvy6A==" saltValue="9QYWGYPK5aaOPJRSHs1DEw==" spinCount="100000" sheet="1"/>
  <mergeCells count="57">
    <mergeCell ref="C14:G14"/>
    <mergeCell ref="C15:G15"/>
    <mergeCell ref="D2:G3"/>
    <mergeCell ref="C11:K11"/>
    <mergeCell ref="O62:Q62"/>
    <mergeCell ref="E9:K9"/>
    <mergeCell ref="C35:F35"/>
    <mergeCell ref="C43:F43"/>
    <mergeCell ref="C46:F46"/>
    <mergeCell ref="C47:F47"/>
    <mergeCell ref="C36:F36"/>
    <mergeCell ref="C39:F39"/>
    <mergeCell ref="C45:F45"/>
    <mergeCell ref="C19:G19"/>
    <mergeCell ref="C20:G20"/>
    <mergeCell ref="C22:G22"/>
    <mergeCell ref="C23:G23"/>
    <mergeCell ref="C25:G25"/>
    <mergeCell ref="O63:Q63"/>
    <mergeCell ref="C4:K4"/>
    <mergeCell ref="E6:K6"/>
    <mergeCell ref="E7:K7"/>
    <mergeCell ref="E8:K8"/>
    <mergeCell ref="C48:F48"/>
    <mergeCell ref="C56:H56"/>
    <mergeCell ref="E51:F51"/>
    <mergeCell ref="E52:F52"/>
    <mergeCell ref="C49:F49"/>
    <mergeCell ref="C50:F50"/>
    <mergeCell ref="C53:F53"/>
    <mergeCell ref="C54:F54"/>
    <mergeCell ref="C16:G16"/>
    <mergeCell ref="C17:G17"/>
    <mergeCell ref="C13:G13"/>
    <mergeCell ref="C64:G64"/>
    <mergeCell ref="C21:G21"/>
    <mergeCell ref="B33:K33"/>
    <mergeCell ref="C42:F42"/>
    <mergeCell ref="G42:G43"/>
    <mergeCell ref="B60:K60"/>
    <mergeCell ref="B58:H58"/>
    <mergeCell ref="C44:F44"/>
    <mergeCell ref="H42:H43"/>
    <mergeCell ref="C55:F55"/>
    <mergeCell ref="C26:G26"/>
    <mergeCell ref="C27:G27"/>
    <mergeCell ref="C28:G28"/>
    <mergeCell ref="C29:G29"/>
    <mergeCell ref="C30:H30"/>
    <mergeCell ref="C31:G31"/>
    <mergeCell ref="B85:K86"/>
    <mergeCell ref="B83:I83"/>
    <mergeCell ref="B67:K67"/>
    <mergeCell ref="B75:K75"/>
    <mergeCell ref="C72:G72"/>
    <mergeCell ref="C79:G79"/>
    <mergeCell ref="C81:G81"/>
  </mergeCells>
  <dataValidations count="11">
    <dataValidation type="whole" operator="lessThan" allowBlank="1" showInputMessage="1" showErrorMessage="1" errorTitle="HARAP MAAF " error="Amaun yang di isi adalah melebihi dari amaun yang dibenarkan. Mohon untuk isi semula. " sqref="H36" xr:uid="{6120A52C-8F29-44C5-A715-1A341C6405EE}">
      <formula1>5001</formula1>
    </dataValidation>
    <dataValidation type="whole" operator="lessThan" allowBlank="1" showInputMessage="1" showErrorMessage="1" errorTitle="HARAP MAAF" error="Amaun yang di isi adalah melebihi dari amaun yang dibenarkan. Mohon untuk isi semula." sqref="H38 H45 H53 H54" xr:uid="{F3C3196B-77E6-45C8-8263-F3A192AD3A36}">
      <formula1>3001</formula1>
    </dataValidation>
    <dataValidation type="whole" operator="lessThan" allowBlank="1" showInputMessage="1" showErrorMessage="1" errorTitle="HARAP MAAF" error="Amaun yang di isi adalah melebihi dari amaun yang dibenarkan. Mohon untuk isi semula. " sqref="H39" xr:uid="{38006AC7-AB6B-4BB4-B5CE-E1A4E22836A1}">
      <formula1>6001</formula1>
    </dataValidation>
    <dataValidation type="whole" operator="lessThan" allowBlank="1" showInputMessage="1" showErrorMessage="1" errorTitle="HARAP MAAF" error="Amaun yang di isi adalah melebihi dari amaun yang dibenarkan. Mohon untuk isi semula." sqref="H46 H52 H40:H43" xr:uid="{11073A84-3D9D-4DAD-B118-38460BE9C587}">
      <formula1>6001</formula1>
    </dataValidation>
    <dataValidation type="whole" operator="lessThan" allowBlank="1" showInputMessage="1" showErrorMessage="1" errorTitle="HARAP MAAF" error="Amaun yang di isi adalah melebihi dari amaun yang dibenarkan. Mohon untuk isi semula." sqref="H44" xr:uid="{F9B1A777-BE99-4F85-9E22-11400B5F74BF}">
      <formula1>1001</formula1>
    </dataValidation>
    <dataValidation type="whole" operator="lessThan" allowBlank="1" showInputMessage="1" showErrorMessage="1" errorTitle="HARAP MAAF" error="Amaun yang di isi adalah melebihi dari amaun yang dibenarkan. Mohon untuk isi semula." sqref="H47" xr:uid="{CA82200F-824C-4195-94C5-B8AE526E45D9}">
      <formula1>301</formula1>
    </dataValidation>
    <dataValidation type="whole" operator="lessThan" allowBlank="1" showInputMessage="1" showErrorMessage="1" errorTitle="HARAP MAAF" error="Amaun yang di isi adalah melebihi dari amaun yang dibenarkan. Mohon untuk isi semula." sqref="H48" xr:uid="{D61C0A21-7504-49E2-B847-B5F38E17A251}">
      <formula1>10001</formula1>
    </dataValidation>
    <dataValidation type="whole" operator="lessThan" allowBlank="1" showInputMessage="1" showErrorMessage="1" errorTitle="HARAP MAAF" error="Amaun yang di isi adalah melebihi dari amaun yang dibenarkan. Mohon untuk isi semula." sqref="H49" xr:uid="{52382588-57D3-4E77-B06F-C42387FDC02C}">
      <formula1>4001</formula1>
    </dataValidation>
    <dataValidation type="whole" operator="lessThan" allowBlank="1" showInputMessage="1" showErrorMessage="1" errorTitle="HARAP MAAF" error="Amaun yang di isi adalah melebihi dari amaun yang dibenarkan. Mohon untuk isi semula." sqref="H50" xr:uid="{9141B6DD-DAAF-41C4-B416-3C227C97CBE2}">
      <formula1>3501</formula1>
    </dataValidation>
    <dataValidation type="whole" operator="lessThan" allowBlank="1" showInputMessage="1" showErrorMessage="1" errorTitle="HARAP MAAF" error="Amaun yang di isi adalah melebihi dari amaun yang dibenarkan. Mohon untuk isi semula." sqref="H55" xr:uid="{2D076760-5772-4B3A-A882-5254FEB4DF55}">
      <formula1>251</formula1>
    </dataValidation>
    <dataValidation type="list" allowBlank="1" showInputMessage="1" showErrorMessage="1" sqref="E9:K9" xr:uid="{9DE0B77C-ECBB-468C-888A-C6AB8603967D}">
      <formula1>"Bersama atas nama suami, Bersama atas nama isteri, Berasingan, Diri Sendiri di mana suami / isteri tiada pendapatan atau tiada punca pendapatan / pendapatan dikecualikan cukai."</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CEC7-7FED-484D-93D7-3CBFE586719C}">
  <sheetPr codeName="Sheet2"/>
  <dimension ref="B2:T24"/>
  <sheetViews>
    <sheetView showGridLines="0" topLeftCell="A13" workbookViewId="0"/>
  </sheetViews>
  <sheetFormatPr defaultRowHeight="20.100000000000001" customHeight="1" x14ac:dyDescent="0.3"/>
  <cols>
    <col min="1" max="1" width="2.77734375" customWidth="1"/>
    <col min="2" max="2" width="8.5546875" customWidth="1"/>
    <col min="3" max="3" width="9.109375" customWidth="1"/>
    <col min="4" max="4" width="9.44140625" customWidth="1"/>
    <col min="5" max="5" width="10.5546875" customWidth="1"/>
    <col min="6" max="6" width="9.77734375" customWidth="1"/>
    <col min="7" max="7" width="13.88671875" customWidth="1"/>
    <col min="8" max="8" width="6" customWidth="1"/>
    <col min="9" max="9" width="9.88671875" customWidth="1"/>
    <col min="10" max="10" width="19.6640625" customWidth="1"/>
    <col min="11" max="11" width="3" customWidth="1"/>
    <col min="16" max="16" width="10.77734375" customWidth="1"/>
    <col min="17" max="17" width="13" customWidth="1"/>
    <col min="18" max="18" width="5.6640625" customWidth="1"/>
    <col min="19" max="19" width="10" customWidth="1"/>
    <col min="20" max="20" width="17.5546875" customWidth="1"/>
  </cols>
  <sheetData>
    <row r="2" spans="2:20" ht="20.100000000000001" customHeight="1" x14ac:dyDescent="0.3">
      <c r="B2" s="128" t="s">
        <v>148</v>
      </c>
      <c r="C2" s="128"/>
      <c r="D2" s="128"/>
      <c r="E2" s="128"/>
      <c r="F2" s="128"/>
      <c r="G2" s="128"/>
      <c r="H2" s="128"/>
      <c r="I2" s="128"/>
      <c r="J2" s="128"/>
      <c r="K2" s="128"/>
      <c r="L2" s="128"/>
      <c r="M2" s="128"/>
      <c r="N2" s="128"/>
      <c r="O2" s="128"/>
      <c r="P2" s="128"/>
      <c r="Q2" s="128"/>
      <c r="R2" s="128"/>
      <c r="S2" s="128"/>
      <c r="T2" s="128"/>
    </row>
    <row r="3" spans="2:20" ht="20.100000000000001" customHeight="1" x14ac:dyDescent="0.3">
      <c r="B3" s="129" t="s">
        <v>81</v>
      </c>
      <c r="C3" s="130"/>
      <c r="D3" s="130"/>
      <c r="E3" s="130"/>
      <c r="F3" s="130"/>
      <c r="G3" s="130"/>
      <c r="H3" s="130"/>
      <c r="I3" s="130"/>
      <c r="J3" s="130"/>
      <c r="L3" s="133" t="s">
        <v>87</v>
      </c>
      <c r="M3" s="133"/>
      <c r="N3" s="133"/>
      <c r="O3" s="133"/>
      <c r="P3" s="133"/>
      <c r="Q3" s="133"/>
      <c r="R3" s="133"/>
      <c r="S3" s="133"/>
      <c r="T3" s="133"/>
    </row>
    <row r="4" spans="2:20" s="29" customFormat="1" ht="20.100000000000001" customHeight="1" x14ac:dyDescent="0.25">
      <c r="B4" s="102" t="s">
        <v>86</v>
      </c>
      <c r="C4" s="102"/>
      <c r="D4" s="102"/>
      <c r="E4" s="102"/>
      <c r="F4" s="102"/>
      <c r="G4" s="102"/>
      <c r="H4" s="102"/>
      <c r="I4" s="102"/>
      <c r="J4" s="102"/>
      <c r="L4" s="102" t="s">
        <v>88</v>
      </c>
      <c r="M4" s="102"/>
      <c r="N4" s="102"/>
      <c r="O4" s="102"/>
      <c r="P4" s="102"/>
      <c r="Q4" s="102"/>
      <c r="R4" s="102"/>
      <c r="S4" s="102"/>
      <c r="T4" s="102"/>
    </row>
    <row r="5" spans="2:20" s="29" customFormat="1" ht="20.100000000000001" customHeight="1" x14ac:dyDescent="0.25">
      <c r="B5" s="131" t="s">
        <v>82</v>
      </c>
      <c r="C5" s="131"/>
      <c r="D5" s="131"/>
      <c r="E5" s="131"/>
      <c r="F5" s="131"/>
      <c r="G5" s="132" t="s">
        <v>83</v>
      </c>
      <c r="H5" s="136"/>
      <c r="I5" s="132" t="s">
        <v>84</v>
      </c>
      <c r="J5" s="132" t="s">
        <v>85</v>
      </c>
      <c r="L5" s="134" t="s">
        <v>82</v>
      </c>
      <c r="M5" s="134"/>
      <c r="N5" s="134"/>
      <c r="O5" s="134"/>
      <c r="P5" s="134"/>
      <c r="Q5" s="134" t="s">
        <v>89</v>
      </c>
      <c r="R5" s="135"/>
      <c r="S5" s="134" t="s">
        <v>84</v>
      </c>
      <c r="T5" s="134" t="s">
        <v>85</v>
      </c>
    </row>
    <row r="6" spans="2:20" s="29" customFormat="1" ht="20.100000000000001" customHeight="1" x14ac:dyDescent="0.25">
      <c r="B6" s="131"/>
      <c r="C6" s="131"/>
      <c r="D6" s="131"/>
      <c r="E6" s="131"/>
      <c r="F6" s="131"/>
      <c r="G6" s="132"/>
      <c r="H6" s="136"/>
      <c r="I6" s="132"/>
      <c r="J6" s="132"/>
      <c r="L6" s="134"/>
      <c r="M6" s="134"/>
      <c r="N6" s="134"/>
      <c r="O6" s="134"/>
      <c r="P6" s="134"/>
      <c r="Q6" s="134"/>
      <c r="R6" s="135"/>
      <c r="S6" s="134"/>
      <c r="T6" s="134"/>
    </row>
    <row r="7" spans="2:20" s="29" customFormat="1" ht="20.100000000000001" customHeight="1" x14ac:dyDescent="0.25">
      <c r="B7" s="131"/>
      <c r="C7" s="131"/>
      <c r="D7" s="131"/>
      <c r="E7" s="131"/>
      <c r="F7" s="131"/>
      <c r="G7" s="132"/>
      <c r="H7" s="136"/>
      <c r="I7" s="132"/>
      <c r="J7" s="132"/>
      <c r="L7" s="134"/>
      <c r="M7" s="134"/>
      <c r="N7" s="134"/>
      <c r="O7" s="134"/>
      <c r="P7" s="134"/>
      <c r="Q7" s="134"/>
      <c r="R7" s="135"/>
      <c r="S7" s="134"/>
      <c r="T7" s="134"/>
    </row>
    <row r="8" spans="2:20" s="29" customFormat="1" ht="20.100000000000001" customHeight="1" x14ac:dyDescent="0.25">
      <c r="B8" s="19" t="s">
        <v>97</v>
      </c>
      <c r="L8" s="137" t="s">
        <v>80</v>
      </c>
      <c r="M8" s="137"/>
      <c r="N8" s="137"/>
      <c r="O8" s="137"/>
      <c r="P8" s="137"/>
    </row>
    <row r="9" spans="2:20" s="29" customFormat="1" ht="20.100000000000001" customHeight="1" x14ac:dyDescent="0.25">
      <c r="B9" s="29" t="s">
        <v>90</v>
      </c>
      <c r="G9" s="30">
        <v>2000</v>
      </c>
      <c r="H9" s="3" t="s">
        <v>96</v>
      </c>
      <c r="I9" s="91">
        <v>0</v>
      </c>
      <c r="J9" s="77">
        <f>G9*I9</f>
        <v>0</v>
      </c>
      <c r="L9" s="104" t="s">
        <v>90</v>
      </c>
      <c r="M9" s="104"/>
      <c r="N9" s="104"/>
      <c r="O9" s="104"/>
      <c r="P9" s="104"/>
      <c r="Q9" s="30">
        <v>1000</v>
      </c>
      <c r="R9" s="3" t="s">
        <v>96</v>
      </c>
      <c r="S9" s="92">
        <v>0</v>
      </c>
      <c r="T9" s="77">
        <f>Q9*S9</f>
        <v>0</v>
      </c>
    </row>
    <row r="10" spans="2:20" s="29" customFormat="1" ht="20.100000000000001" customHeight="1" x14ac:dyDescent="0.25">
      <c r="B10" s="103" t="s">
        <v>91</v>
      </c>
      <c r="C10" s="103"/>
      <c r="D10" s="103"/>
      <c r="E10" s="103"/>
      <c r="F10" s="103"/>
      <c r="G10" s="103"/>
      <c r="H10" s="103"/>
      <c r="I10" s="103"/>
      <c r="L10" s="104" t="s">
        <v>91</v>
      </c>
      <c r="M10" s="104"/>
      <c r="N10" s="104"/>
      <c r="O10" s="104"/>
      <c r="P10" s="104"/>
      <c r="Q10" s="34"/>
      <c r="R10" s="3"/>
      <c r="S10" s="3"/>
      <c r="T10" s="4"/>
    </row>
    <row r="11" spans="2:20" s="29" customFormat="1" ht="20.100000000000001" customHeight="1" x14ac:dyDescent="0.25">
      <c r="B11" s="3" t="s">
        <v>92</v>
      </c>
      <c r="C11" s="4" t="s">
        <v>93</v>
      </c>
      <c r="G11" s="30">
        <v>2000</v>
      </c>
      <c r="H11" s="3" t="s">
        <v>96</v>
      </c>
      <c r="I11" s="91">
        <v>0</v>
      </c>
      <c r="J11" s="53">
        <f>G11*I11</f>
        <v>0</v>
      </c>
      <c r="L11" s="3" t="s">
        <v>92</v>
      </c>
      <c r="M11" s="119" t="s">
        <v>93</v>
      </c>
      <c r="N11" s="119"/>
      <c r="O11" s="119"/>
      <c r="P11" s="119"/>
      <c r="Q11" s="30">
        <v>1000</v>
      </c>
      <c r="R11" s="3" t="s">
        <v>96</v>
      </c>
      <c r="S11" s="92">
        <v>0</v>
      </c>
      <c r="T11" s="77">
        <f>Q11*S11</f>
        <v>0</v>
      </c>
    </row>
    <row r="12" spans="2:20" s="29" customFormat="1" ht="20.100000000000001" customHeight="1" x14ac:dyDescent="0.25">
      <c r="B12" s="3" t="s">
        <v>92</v>
      </c>
      <c r="C12" s="5" t="s">
        <v>94</v>
      </c>
      <c r="G12" s="30">
        <v>8000</v>
      </c>
      <c r="H12" s="3" t="s">
        <v>96</v>
      </c>
      <c r="I12" s="91">
        <v>0</v>
      </c>
      <c r="J12" s="53">
        <f>G12*I12</f>
        <v>0</v>
      </c>
      <c r="L12" s="3" t="s">
        <v>92</v>
      </c>
      <c r="M12" s="103" t="s">
        <v>105</v>
      </c>
      <c r="N12" s="103"/>
      <c r="O12" s="103"/>
      <c r="P12" s="103"/>
      <c r="Q12" s="30">
        <v>4000</v>
      </c>
      <c r="R12" s="3" t="s">
        <v>96</v>
      </c>
      <c r="S12" s="92">
        <v>0</v>
      </c>
      <c r="T12" s="77">
        <f>Q12*S12</f>
        <v>0</v>
      </c>
    </row>
    <row r="13" spans="2:20" s="29" customFormat="1" ht="20.100000000000001" customHeight="1" x14ac:dyDescent="0.25">
      <c r="B13" s="3" t="s">
        <v>92</v>
      </c>
      <c r="C13" s="5" t="s">
        <v>95</v>
      </c>
      <c r="G13" s="30">
        <v>8000</v>
      </c>
      <c r="H13" s="3" t="s">
        <v>96</v>
      </c>
      <c r="I13" s="91">
        <v>0</v>
      </c>
      <c r="J13" s="53">
        <f>G13*I13</f>
        <v>0</v>
      </c>
      <c r="L13" s="3" t="s">
        <v>92</v>
      </c>
      <c r="M13" s="103" t="s">
        <v>104</v>
      </c>
      <c r="N13" s="103"/>
      <c r="O13" s="103"/>
      <c r="P13" s="103"/>
      <c r="Q13" s="30">
        <v>4000</v>
      </c>
      <c r="R13" s="3" t="s">
        <v>96</v>
      </c>
      <c r="S13" s="92">
        <v>0</v>
      </c>
      <c r="T13" s="77">
        <f>Q13*S13</f>
        <v>0</v>
      </c>
    </row>
    <row r="14" spans="2:20" s="29" customFormat="1" ht="20.100000000000001" customHeight="1" thickBot="1" x14ac:dyDescent="0.3">
      <c r="B14" s="102" t="s">
        <v>11</v>
      </c>
      <c r="C14" s="102"/>
      <c r="D14" s="102"/>
      <c r="E14" s="102"/>
      <c r="F14" s="102"/>
      <c r="G14" s="30"/>
      <c r="H14" s="3"/>
      <c r="I14" s="33"/>
      <c r="J14" s="54">
        <f>J9+J11+J12+J13</f>
        <v>0</v>
      </c>
      <c r="L14" s="138" t="s">
        <v>11</v>
      </c>
      <c r="M14" s="138"/>
      <c r="N14" s="138"/>
      <c r="O14" s="138"/>
      <c r="P14" s="138"/>
      <c r="Q14" s="138"/>
      <c r="T14" s="52">
        <f>T9+T11+T12+T13</f>
        <v>0</v>
      </c>
    </row>
    <row r="15" spans="2:20" s="29" customFormat="1" ht="20.100000000000001" customHeight="1" x14ac:dyDescent="0.25">
      <c r="J15" s="53"/>
    </row>
    <row r="16" spans="2:20" s="4" customFormat="1" ht="20.100000000000001" customHeight="1" x14ac:dyDescent="0.3">
      <c r="B16" s="19" t="s">
        <v>98</v>
      </c>
      <c r="L16" s="19" t="s">
        <v>98</v>
      </c>
    </row>
    <row r="17" spans="2:20" s="4" customFormat="1" ht="20.100000000000001" customHeight="1" x14ac:dyDescent="0.3">
      <c r="B17" s="3" t="s">
        <v>92</v>
      </c>
      <c r="C17" s="4" t="s">
        <v>99</v>
      </c>
      <c r="G17" s="30">
        <v>6000</v>
      </c>
      <c r="H17" s="3" t="s">
        <v>96</v>
      </c>
      <c r="I17" s="91">
        <v>0</v>
      </c>
      <c r="J17" s="76">
        <f>G17*I17</f>
        <v>0</v>
      </c>
      <c r="L17" s="3" t="s">
        <v>92</v>
      </c>
      <c r="M17" s="4" t="s">
        <v>103</v>
      </c>
      <c r="Q17" s="30">
        <v>3000</v>
      </c>
      <c r="R17" s="3" t="s">
        <v>96</v>
      </c>
      <c r="S17" s="92">
        <v>0</v>
      </c>
      <c r="T17" s="77">
        <f>Q17*S17</f>
        <v>0</v>
      </c>
    </row>
    <row r="18" spans="2:20" s="4" customFormat="1" ht="20.100000000000001" customHeight="1" x14ac:dyDescent="0.3">
      <c r="B18" s="32" t="s">
        <v>100</v>
      </c>
      <c r="C18" s="4" t="s">
        <v>101</v>
      </c>
      <c r="G18" s="30">
        <v>14000</v>
      </c>
      <c r="H18" s="3" t="s">
        <v>96</v>
      </c>
      <c r="I18" s="91">
        <v>0</v>
      </c>
      <c r="J18" s="56">
        <f>G18*I18</f>
        <v>0</v>
      </c>
      <c r="L18" s="35" t="s">
        <v>100</v>
      </c>
      <c r="M18" s="4" t="s">
        <v>101</v>
      </c>
      <c r="Q18" s="30">
        <v>7000</v>
      </c>
      <c r="R18" s="3" t="s">
        <v>96</v>
      </c>
      <c r="S18" s="92">
        <v>0</v>
      </c>
      <c r="T18" s="77">
        <f>Q18*S18</f>
        <v>0</v>
      </c>
    </row>
    <row r="19" spans="2:20" s="29" customFormat="1" ht="20.100000000000001" customHeight="1" thickBot="1" x14ac:dyDescent="0.3">
      <c r="B19" s="102" t="s">
        <v>11</v>
      </c>
      <c r="C19" s="102"/>
      <c r="D19" s="102"/>
      <c r="E19" s="102"/>
      <c r="F19" s="102"/>
      <c r="J19" s="54">
        <f>J17+J18</f>
        <v>0</v>
      </c>
      <c r="L19" s="115" t="s">
        <v>11</v>
      </c>
      <c r="M19" s="115"/>
      <c r="N19" s="115"/>
      <c r="O19" s="115"/>
      <c r="P19" s="115"/>
      <c r="Q19" s="115"/>
      <c r="T19" s="52">
        <f>T17+T18</f>
        <v>0</v>
      </c>
    </row>
    <row r="20" spans="2:20" s="29" customFormat="1" ht="20.100000000000001" customHeight="1" x14ac:dyDescent="0.25"/>
    <row r="21" spans="2:20" s="29" customFormat="1" ht="20.100000000000001" customHeight="1" thickBot="1" x14ac:dyDescent="0.3">
      <c r="B21" s="102" t="s">
        <v>102</v>
      </c>
      <c r="C21" s="102"/>
      <c r="D21" s="102"/>
      <c r="E21" s="102"/>
      <c r="F21" s="102"/>
      <c r="G21" s="102"/>
      <c r="H21" s="102"/>
      <c r="I21" s="102"/>
      <c r="J21" s="55">
        <f>J14+J19</f>
        <v>0</v>
      </c>
      <c r="L21" s="102" t="s">
        <v>102</v>
      </c>
      <c r="M21" s="102"/>
      <c r="N21" s="102"/>
      <c r="O21" s="102"/>
      <c r="P21" s="102"/>
      <c r="Q21" s="102"/>
      <c r="R21" s="102"/>
      <c r="S21" s="102"/>
      <c r="T21" s="51">
        <f>T14+T19</f>
        <v>0</v>
      </c>
    </row>
    <row r="22" spans="2:20" s="29" customFormat="1" ht="20.100000000000001" customHeight="1" thickTop="1" x14ac:dyDescent="0.25"/>
    <row r="23" spans="2:20" s="29" customFormat="1" ht="20.100000000000001" customHeight="1" x14ac:dyDescent="0.25"/>
    <row r="24" spans="2:20" ht="20.100000000000001" customHeight="1" x14ac:dyDescent="0.3">
      <c r="J24" s="118"/>
      <c r="K24" s="118"/>
      <c r="L24" s="118"/>
      <c r="M24" s="57"/>
      <c r="N24" s="58"/>
    </row>
  </sheetData>
  <sheetProtection algorithmName="SHA-512" hashValue="K8Cz/JEY3B6Euj1QWEIEZskYsQrBHv3nq5Yoh1HYjQ9t6rUhcyT1BZUpxIJRS9hLYwQfRhw+p82QvCH4U8td9A==" saltValue="r+g/eYtoQdoiMDKGBPsutA==" spinCount="100000" sheet="1" objects="1" scenarios="1"/>
  <mergeCells count="29">
    <mergeCell ref="J24:L24"/>
    <mergeCell ref="L21:S21"/>
    <mergeCell ref="L14:Q14"/>
    <mergeCell ref="L19:Q19"/>
    <mergeCell ref="B14:F14"/>
    <mergeCell ref="B10:I10"/>
    <mergeCell ref="M13:P13"/>
    <mergeCell ref="B19:F19"/>
    <mergeCell ref="B21:I21"/>
    <mergeCell ref="B4:J4"/>
    <mergeCell ref="H5:H7"/>
    <mergeCell ref="L8:P8"/>
    <mergeCell ref="L9:P9"/>
    <mergeCell ref="L10:P10"/>
    <mergeCell ref="M11:P11"/>
    <mergeCell ref="M12:P12"/>
    <mergeCell ref="B2:T2"/>
    <mergeCell ref="B3:J3"/>
    <mergeCell ref="B5:F7"/>
    <mergeCell ref="G5:G7"/>
    <mergeCell ref="I5:I7"/>
    <mergeCell ref="J5:J7"/>
    <mergeCell ref="L3:T3"/>
    <mergeCell ref="L4:T4"/>
    <mergeCell ref="L5:P7"/>
    <mergeCell ref="Q5:Q7"/>
    <mergeCell ref="S5:S7"/>
    <mergeCell ref="T5:T7"/>
    <mergeCell ref="R5:R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Kalkulator Cukai </vt:lpstr>
      <vt:lpstr>Kalkulator Anak</vt:lpstr>
    </vt:vector>
  </TitlesOfParts>
  <Company>Lembaga Hasil Dalam Negeri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AZIZI BIN MAMAT</dc:creator>
  <cp:lastModifiedBy>AZIZI BIN MAMAT</cp:lastModifiedBy>
  <dcterms:created xsi:type="dcterms:W3CDTF">2024-07-31T02:46:54Z</dcterms:created>
  <dcterms:modified xsi:type="dcterms:W3CDTF">2024-10-05T02:01:42Z</dcterms:modified>
</cp:coreProperties>
</file>